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BBDCSHARE02\Share\NAS01\Accounting\REPORTING\BOND\PROSPECTUS 2024\"/>
    </mc:Choice>
  </mc:AlternateContent>
  <xr:revisionPtr revIDLastSave="0" documentId="13_ncr:1_{83552064-B427-4354-BB5F-905F97983756}" xr6:coauthVersionLast="47" xr6:coauthVersionMax="47" xr10:uidLastSave="{00000000-0000-0000-0000-000000000000}"/>
  <bookViews>
    <workbookView xWindow="-108" yWindow="-108" windowWidth="23256" windowHeight="12456" tabRatio="863" activeTab="3" xr2:uid="{00000000-000D-0000-FFFF-FFFF00000000}"/>
  </bookViews>
  <sheets>
    <sheet name="Index" sheetId="194" r:id="rId1"/>
    <sheet name="F_01.01" sheetId="233" r:id="rId2"/>
    <sheet name="F_01.02" sheetId="234" r:id="rId3"/>
    <sheet name="F_01.03" sheetId="235" r:id="rId4"/>
    <sheet name="F_02.00" sheetId="236" r:id="rId5"/>
  </sheets>
  <definedNames>
    <definedName name="_xlnm.Print_Area" localSheetId="1">'F_01.01'!$B$1:$F$52</definedName>
    <definedName name="_xlnm.Print_Area" localSheetId="2">'F_01.02'!$B$1:$F$44</definedName>
    <definedName name="_xlnm.Print_Area" localSheetId="3">'F_01.03'!$B$1:$F$54</definedName>
    <definedName name="_xlnm.Print_Area" localSheetId="4">'F_02.00'!$B$1:$F$89</definedName>
    <definedName name="Z_1DB48480_6711_40FB_9C4F_EB173E700CA0_.wvu.PrintArea" localSheetId="1" hidden="1">'F_01.01'!$D$6:$F$42</definedName>
    <definedName name="Z_1DB48480_6711_40FB_9C4F_EB173E700CA0_.wvu.PrintArea" localSheetId="2" hidden="1">'F_01.02'!$D$6:$D$40</definedName>
    <definedName name="Z_1DB48480_6711_40FB_9C4F_EB173E700CA0_.wvu.PrintArea" localSheetId="3" hidden="1">'F_01.03'!$D$6:$D$53</definedName>
    <definedName name="Z_1DB48480_6711_40FB_9C4F_EB173E700CA0_.wvu.PrintArea" localSheetId="4" hidden="1">'F_02.00'!$D$6:$F$84</definedName>
  </definedNames>
  <calcPr calcId="191029"/>
  <customWorkbookViews>
    <customWorkbookView name="a456100 - Visualizzazione personale" guid="{1DB48480-6711-40FB-9C4F-EB173E700CA0}" mergeInterval="0" personalView="1" maximized="1" windowWidth="1020" windowHeight="605" activeSheetId="5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36" l="1"/>
  <c r="F72" i="236"/>
  <c r="F68" i="236"/>
  <c r="F64" i="236"/>
  <c r="F61" i="236"/>
  <c r="F57" i="236"/>
  <c r="F53" i="236"/>
  <c r="F38" i="236"/>
  <c r="F31" i="236"/>
  <c r="F23" i="236"/>
  <c r="F14" i="236"/>
  <c r="F54" i="235"/>
  <c r="F53" i="235"/>
  <c r="F50" i="235"/>
  <c r="F44" i="235"/>
  <c r="F34" i="235"/>
  <c r="F23" i="235"/>
  <c r="F22" i="235"/>
  <c r="F18" i="235"/>
  <c r="F14" i="235"/>
  <c r="F44" i="234"/>
  <c r="F38" i="234"/>
  <c r="F31" i="234"/>
  <c r="F25" i="234"/>
  <c r="F21" i="234"/>
  <c r="F15" i="234"/>
  <c r="F52" i="233"/>
  <c r="F47" i="233"/>
  <c r="F44" i="233"/>
  <c r="F41" i="233"/>
  <c r="F35" i="233"/>
  <c r="F31" i="233"/>
  <c r="F28" i="233"/>
  <c r="F24" i="233"/>
  <c r="F19" i="233"/>
  <c r="F15" i="233"/>
  <c r="F52" i="236" l="1"/>
  <c r="F81" i="236" s="1"/>
  <c r="F83" i="236" s="1"/>
  <c r="F87" i="236" l="1"/>
  <c r="F89" i="236" s="1"/>
</calcChain>
</file>

<file path=xl/sharedStrings.xml><?xml version="1.0" encoding="utf-8"?>
<sst xmlns="http://schemas.openxmlformats.org/spreadsheetml/2006/main" count="996" uniqueCount="690">
  <si>
    <t>Балансов отчет: собствен капитал</t>
  </si>
  <si>
    <t>Разбивка на нетъргуемите кредити и аванси по продукти</t>
  </si>
  <si>
    <t>Разбивка на нетъргуемите кредити и аванси към нефинансови предприятия по кодове по NACE</t>
  </si>
  <si>
    <t>Разбивка на кредитите и авансите, различни от държаните за търгуване към нефинансови предприятия, по кодове по NACE</t>
  </si>
  <si>
    <t>Кредити и аванси, различни от държани за търгуване и търгуване на активи по продукти</t>
  </si>
  <si>
    <t>Задбалансови експозиции: поети кредитни ангажименти, финансови гаранции и други поети ангажименти</t>
  </si>
  <si>
    <t>Получени кредитни ангажименти, финансови гаранции и други получени ангажименти</t>
  </si>
  <si>
    <t>Движение на коректива и провизиите за кредитни загуби</t>
  </si>
  <si>
    <t>Печалби или загуби от нетъргуеми финансови активи, задължително отчитани по справедлива стойност в печалбата или загубата, по инструменти</t>
  </si>
  <si>
    <t>Финансови активи, отчитани по справедлива стойност в друг всеобхватен доход</t>
  </si>
  <si>
    <t>Дял на другите признати приходи и разходи за инвестиции в дъщерни, съвместни и асоциирани предприятия</t>
  </si>
  <si>
    <t>Нетъргуеми финансови активи, задължително отчитани по справедлива стойност в печалбата или загубата</t>
  </si>
  <si>
    <t>Финансови активи, отчитани по амортизирана стойност</t>
  </si>
  <si>
    <t>параграф 97 от МСС 1; част 2, параграф 31 от приложение V</t>
  </si>
  <si>
    <t>параграф 20, буква а), подточка i) и параграф Б5, буква д) от МСФО 7; част 2, параграфи 33, 34 от приложение V</t>
  </si>
  <si>
    <t>част 2, параграф 14 от приложение V</t>
  </si>
  <si>
    <t>част 2, параграфи 18-19 от приложение V</t>
  </si>
  <si>
    <t>параграфи 28-29 от МСС 32; част 2, параграф 18 от приложение V</t>
  </si>
  <si>
    <t>част 2, параграф 19 от приложение V</t>
  </si>
  <si>
    <t>параграф 10, МСФО 2; част 2, параграф 20 от приложение V</t>
  </si>
  <si>
    <t>параграф 7, буква г) от МСС 1; 5.7.5 и B5.7.1 от МСФО 9; част 2, параграф 21 от приложение V</t>
  </si>
  <si>
    <t>Параграф 7, буква д) от МСФО 1; МСФО 9 5.7.5 и 6.5.3; параграф 24В от МСФО 7; част 2, параграф 22 от приложение V</t>
  </si>
  <si>
    <t>МСФО 9 5.7.5 и 6.5.8(б); част 2, параграф 22 от приложение V</t>
  </si>
  <si>
    <t xml:space="preserve">МСФО 9.6.5.13(а); Параграф 24Б, буква б), подточки ii) и iii) от МСФО 7; Параграф 24В, буква б), подточки i) и iv), и параграф 24Д, буква а) от МСФО 7; част 2, параграф 24 от приложение V </t>
  </si>
  <si>
    <t xml:space="preserve">параграф 7, буква д) от МСС 1; параграф 24Б, буква б), подточки ii) и iii) от МСФО 7; параграф 24В, буква б), подточка i) и параграф 24Д от МСФО 7; МСФО 9.6.5.11(б); част 2, параграф 25 от приложение V </t>
  </si>
  <si>
    <t xml:space="preserve">параграф 7, буква га) от МСС 1; МСФО 9 4.1.2А и 5.7.10; част 2, параграф 26 от приложение V </t>
  </si>
  <si>
    <t>параграф 7, букви ж) и з) от МСС 1; МСФО 9 6.5.15 и 6.5.16; параграф 24 Д, букви б) и в) от МСФО 7 част 2, параграф 60 от приложение V</t>
  </si>
  <si>
    <t>параграф 30, Г5-Г8 от МСФО 1;  част 2, параграф 28 от приложение V</t>
  </si>
  <si>
    <t>параграф 11 от МСС 28; част 2, параграф 29 от приложение V</t>
  </si>
  <si>
    <t>част 2, параграф 29 от приложение V</t>
  </si>
  <si>
    <t>параграф 79, буква а), подточка vi) от МСС 1; параграфи 33-34, НП 14 и НП 36 от МСС 32;  част 2, параграф 30 от приложение V</t>
  </si>
  <si>
    <t>част 2, точка 9 от приложение 2 към ЕЦБ/2013/33; част 1, параграф 36 от приложение V</t>
  </si>
  <si>
    <t>част 1, параграф 37 от приложение V</t>
  </si>
  <si>
    <t>част 1, параграфи 38-41 от приложение V</t>
  </si>
  <si>
    <t>МСФО 9.6.2.1; част 1, параграф 26 от приложение V</t>
  </si>
  <si>
    <t>параграф 63 от МСС 19; параграф 78, буква г) от МСС 1; част 2, параграф 9 от приложение V</t>
  </si>
  <si>
    <t>параграф 153 от МСС 19; параграф 78, буква г) от МСС 1; част 2, параграф 10 от приложение V</t>
  </si>
  <si>
    <t>МСФО 9.4.2.1(в), (г); 9.5.5; 9.B2.5; МСС 37; МСФО 4; част 2, параграф 11 от приложение V</t>
  </si>
  <si>
    <t xml:space="preserve">МСС 32, пример за илюстрация 33; КРМСФО 2; част 2, параграф 12 от приложение V </t>
  </si>
  <si>
    <t>част 2, параграф 13 от приложение V</t>
  </si>
  <si>
    <t>параграф 54, буква п) от МСС 1; параграф 38 от МСФО 5; част 2, параграф 14 от приложение V</t>
  </si>
  <si>
    <t>част 2, параграф 5 от приложение V</t>
  </si>
  <si>
    <t>параграф 54, буква й) от МСС 1; параграф 38 от МСФО 5; част 2, параграф 7 от приложение V</t>
  </si>
  <si>
    <t>допълнение А от МСФО 9; B6.6.16;  част 2, параграф 35 от приложение V</t>
  </si>
  <si>
    <t>част 2, параграф 36 от приложение V</t>
  </si>
  <si>
    <t>МСФО 9.5.7.1; част 2, параграф 37 от приложение V</t>
  </si>
  <si>
    <t>параграф 9 от МСС 39; част 2, параграф 35 от приложение V</t>
  </si>
  <si>
    <t>част 2, параграф 38 от приложение V</t>
  </si>
  <si>
    <t>МСФО 9.5.7.1; част 2, параграф 39 от приложение V</t>
  </si>
  <si>
    <t>част 2, параграф 40 от приложение V</t>
  </si>
  <si>
    <t>параграф 20, буква а), подточка i) и параграф Б5, буква д) от МСФО 7; част 2, параграф 40 от приложение V</t>
  </si>
  <si>
    <t>параграф 20, буква а), подточка i), параграф Б5, буква д) от МСФО 7; МСФО 9.5.7.1А; част 2, параграф 40 от приложение V</t>
  </si>
  <si>
    <t>параграф 20, буква а), подточка ii) от МСФО 7; МСФО 9.4.1.2А; МСФО 9.5.7.1А; част 2, параграф 41 от приложение V</t>
  </si>
  <si>
    <t>част 2, параграф 45 от приложение V</t>
  </si>
  <si>
    <t>параграф 20, буква a), подточка i) от МСФО 7; МСФО 9.5.7.1; част 2, параграфи 43, 46 от приложение V</t>
  </si>
  <si>
    <t>параграф 20, буква a), подточка i) от МСФО 7; МСФО 9.5.7.1; част 2, параграф 46 от приложение V</t>
  </si>
  <si>
    <t>параграф 20, буква a), подточка i) от МСФО 7; МСФО 9.5.7.1; част 2, параграф 44 от приложение V</t>
  </si>
  <si>
    <t>част 2, параграф 47 от приложение V</t>
  </si>
  <si>
    <t>параграф 34 от МСС 1; част 2, параграф 48 от приложение V</t>
  </si>
  <si>
    <t>част 2, параграфи 314-316 от приложение V</t>
  </si>
  <si>
    <t>МСФО 9.5.4.3, допълнение А към МСФО 9; част 2, параграф 49 от приложение V</t>
  </si>
  <si>
    <t>МСФО 9.4.2.1(в), (г); МСФО 9.Б2.5;  МСС 37; МСФО 4; част 2, параграф 50 от приложение V</t>
  </si>
  <si>
    <t>част 2, параграф 54 от приложение V</t>
  </si>
  <si>
    <t>параграф 37, МСФО 5; част 2, параграф 55 от приложение V</t>
  </si>
  <si>
    <t>параграф 82, буква да) от МСС 1; параграф 33, буква а) и параграф 33А от МСФО 5 част 2, параграф 56 от приложение V</t>
  </si>
  <si>
    <t>Промени в справедливата стойност на капиталовите инструменти, оценявани по справедлива стойност в друг всеобхватен доход [хеджирана позиция]</t>
  </si>
  <si>
    <t>Промени в справедливата стойност на капиталовите инструменти, оценявани по справедлива стойност в друг всеобхватен доход [хеджиращ инструмент]</t>
  </si>
  <si>
    <t>Препратки</t>
  </si>
  <si>
    <t>Финансови пасиви, държани за търгуване</t>
  </si>
  <si>
    <t>Репутация</t>
  </si>
  <si>
    <t>Банка</t>
  </si>
  <si>
    <t>Отчетна дата</t>
  </si>
  <si>
    <t>Основа на прилагане</t>
  </si>
  <si>
    <t>Счетоводен стандарт</t>
  </si>
  <si>
    <t>МСФО</t>
  </si>
  <si>
    <t>Отчетна валута</t>
  </si>
  <si>
    <t>Хил.</t>
  </si>
  <si>
    <t>BGN</t>
  </si>
  <si>
    <t>1. Балансов отчет [отчет за финансовото състояние]</t>
  </si>
  <si>
    <t>1.1 Активи</t>
  </si>
  <si>
    <t>Разбивка в таблица</t>
  </si>
  <si>
    <t>Балансова стойност</t>
  </si>
  <si>
    <t>Пари, парични салда при централни банки и други депозити на виждане</t>
  </si>
  <si>
    <t>параграф 54, буква и) от МСС 1</t>
  </si>
  <si>
    <t>Парични наличности</t>
  </si>
  <si>
    <t>Парични салда в централни банки</t>
  </si>
  <si>
    <t>Други депозити на виждане</t>
  </si>
  <si>
    <t xml:space="preserve">Финансови активи, държани за търгуване </t>
  </si>
  <si>
    <t>допълнение А от МСФО 9</t>
  </si>
  <si>
    <t>Деривати</t>
  </si>
  <si>
    <t>Капиталови инструменти</t>
  </si>
  <si>
    <t>параграф 11 от МСС 32</t>
  </si>
  <si>
    <t>Дългови ценни книжа</t>
  </si>
  <si>
    <t>Кредити и аванси</t>
  </si>
  <si>
    <t>параграф 8, буква a), подточка ii) от МСФО 7; МСФО 9.4.1.4</t>
  </si>
  <si>
    <t>Финансови активи, отчитани по справедлива стойност в печалбата или загубата</t>
  </si>
  <si>
    <t>параграф 8, буква a), подточка i) от МСФО 7; МСФО 9.4.1.5</t>
  </si>
  <si>
    <t>параграф 8, буква з) от МСФО 7; МСФО 9.4.1.2А</t>
  </si>
  <si>
    <t>параграф 8, буква е) от МСФО 7; МСФО 9.4.1.2</t>
  </si>
  <si>
    <t>Деривати - отчитане на хеджиране</t>
  </si>
  <si>
    <t>Промени в справедливата стойност на хеджираните позиции при хеджиране на портфейл срещу лихвен риск</t>
  </si>
  <si>
    <t>параграф 89А, буква а) от МСС 39; МСФО 9.6.5.8</t>
  </si>
  <si>
    <t>Материални активи</t>
  </si>
  <si>
    <t>Имоти, машини и съоръжения</t>
  </si>
  <si>
    <t>21, 42</t>
  </si>
  <si>
    <t xml:space="preserve">Инвестиционни имоти </t>
  </si>
  <si>
    <t>Нематериални активи</t>
  </si>
  <si>
    <t>параграф 54, буква в) от МСС 1; член 4, параграф 1, точка 115 от РКИ</t>
  </si>
  <si>
    <t>параграф Б67, буква г) от МСФО 3; член 4, параграф 1, точка 113 от РКИ</t>
  </si>
  <si>
    <t>Други нематериални активи</t>
  </si>
  <si>
    <t xml:space="preserve">Данъчни активи </t>
  </si>
  <si>
    <t>параграф 54, букви н) и о) от МСС 1</t>
  </si>
  <si>
    <t>Текущи данъчни активи</t>
  </si>
  <si>
    <t>параграф 54, буква н) от МСС 1; параграф 5 от МСС 12</t>
  </si>
  <si>
    <t xml:space="preserve">Отсрочени данъчни активи </t>
  </si>
  <si>
    <t>параграф 54, буква о) от МСС 1; параграф 5 от МСС 12; член 4, параграф 1, точка 106 от РКИ</t>
  </si>
  <si>
    <t xml:space="preserve">Други активи </t>
  </si>
  <si>
    <t>Нетекущи активи и групи за освобождаване, класифицирани като държани за продажба</t>
  </si>
  <si>
    <t>ОБЩО АКТИВИ</t>
  </si>
  <si>
    <t>параграф 9, буква а), НИ 6 от МСС 1</t>
  </si>
  <si>
    <t>1.2 Пасиви</t>
  </si>
  <si>
    <t>параграф 8, буква д), подточка ii) от МСФО 7; БА, параграф 6 от МСФО 9</t>
  </si>
  <si>
    <t>допълнение А от МСФО 9; МСФО 9.4.2.1(a); БА, параграф 7, буква а) от МСФО 9</t>
  </si>
  <si>
    <t xml:space="preserve">Къси позиции </t>
  </si>
  <si>
    <t>БА, параграф 7, буква б) от МСФО 9</t>
  </si>
  <si>
    <t xml:space="preserve">Депозити </t>
  </si>
  <si>
    <t>Емитирани дългови ценни книжа</t>
  </si>
  <si>
    <t xml:space="preserve">Други финансови пасиви </t>
  </si>
  <si>
    <t>Финансови пасиви, отчитани по справедлива стойност в печалбата или загубата</t>
  </si>
  <si>
    <t>параграф 8, буква д), подточка i) от МСФО 7; МСФО 9.4.2.2</t>
  </si>
  <si>
    <t>параграф 8, буква ж) от МСФО 7; МСФО 9.4.2.1</t>
  </si>
  <si>
    <t>параграф 89А, буква б) от МСС 39; МСФО 9.6.5.8</t>
  </si>
  <si>
    <t>Провизии</t>
  </si>
  <si>
    <t>параграф 10 от МСС 37; параграф 54, буква л) от МСС 1</t>
  </si>
  <si>
    <t>Пенсии и други задължения за изплащане на дефинирани доходи след напускане</t>
  </si>
  <si>
    <t>Други дългосрочни доходи на наети лица</t>
  </si>
  <si>
    <t>Преструктуриране</t>
  </si>
  <si>
    <t>Неуредени правни въпроси и данъчни съдебни дела</t>
  </si>
  <si>
    <t>МСС 37, допълнение В, примери 6 и 10</t>
  </si>
  <si>
    <t>Поети задължения и гаранции</t>
  </si>
  <si>
    <t>9
12
43</t>
  </si>
  <si>
    <t>Други провизии</t>
  </si>
  <si>
    <t>параграф 14 от МСС 37</t>
  </si>
  <si>
    <t xml:space="preserve">Данъчни пасиви </t>
  </si>
  <si>
    <t>Текущи данъчни пасиви</t>
  </si>
  <si>
    <t>Отсрочени данъчни пасиви</t>
  </si>
  <si>
    <t>параграф 54, буква о) от МСС 1; параграф 5 от МСС 12; член 4, параграф 1, точка 108 от РКИ</t>
  </si>
  <si>
    <t xml:space="preserve">Други пасиви </t>
  </si>
  <si>
    <t>Пасиви, включени в групи за освобождаване, класифицирани като държани за продажба</t>
  </si>
  <si>
    <t>ОБЩО ПАСИВИ</t>
  </si>
  <si>
    <t>параграф 9, буква б), НИ 6 от МСС 1</t>
  </si>
  <si>
    <t>1.3 Собствен капитал</t>
  </si>
  <si>
    <t>Капитал</t>
  </si>
  <si>
    <t>параграф 54, буква с) от МСС 1; член 22 от ДОБ</t>
  </si>
  <si>
    <t>Внесен капитал</t>
  </si>
  <si>
    <t>параграф 78, буква д) от МСС 1</t>
  </si>
  <si>
    <t>Поискан, но невнесен капитал</t>
  </si>
  <si>
    <t>Премийни резерви</t>
  </si>
  <si>
    <t>параграф 78, буква д) от МСС 1; член 4, параграф 1, точка 124 от РКИ</t>
  </si>
  <si>
    <t>Компонент на собствения капитал в съставни финансови инструменти</t>
  </si>
  <si>
    <t>Други емитирани капиталови инструменти</t>
  </si>
  <si>
    <t>Друг собствен капитал</t>
  </si>
  <si>
    <t>Натрупан друг всеобхватен доход</t>
  </si>
  <si>
    <t>член 4, параграф 1, точка 100 от РКИ</t>
  </si>
  <si>
    <t>Позиции, които не могат да се преквалифицират като печалба и загуба</t>
  </si>
  <si>
    <t>параграф 89А, буква а) от МСС 1</t>
  </si>
  <si>
    <t>параграфи 39-41 от МСС 16</t>
  </si>
  <si>
    <t>параграфи 85-87 от МСС 38</t>
  </si>
  <si>
    <t>Актюерски печалби или (-) загуби от предварително определен размер на пенсията</t>
  </si>
  <si>
    <t>параграф 7, НИ 6 от МСС 1; параграф 120, буква в) от МСС 19</t>
  </si>
  <si>
    <t>параграф 38, НИ Пример 12 от МСФО 5</t>
  </si>
  <si>
    <t>Промени в справедливата стойност на капиталовите инструменти, оценявани по справедлива стойност в друг всеобхватен доход</t>
  </si>
  <si>
    <t>Неефективност на хеджирането при хеджиране на справедлива стойност на капиталовите инструменти, оценявани по справедлива стойност в друг всеобхватен доход</t>
  </si>
  <si>
    <t xml:space="preserve">Промени в справедливата стойност на финансови пасиви по справедлива стойност в печалбата или загубата, които се дължат на промени в кредитния им риск </t>
  </si>
  <si>
    <t>Позиции, които могат да се преквалифицират като печалба или загуба</t>
  </si>
  <si>
    <t>Хеджиране на нетни инвестиции в чуждестранни дейности [ефективна част]</t>
  </si>
  <si>
    <t xml:space="preserve">Конвертиране на валута </t>
  </si>
  <si>
    <t>параграф 52, буква б) от МСС 21 параграфи 32 и 38-49 от МСС 21</t>
  </si>
  <si>
    <t>Деривати от хеджиране. Хеджиране на парични потоци [ефективна част]</t>
  </si>
  <si>
    <t>Промени в справедливата стойност на дълговите инструменти, оценявани по справедлива стойност в друг всеобхватен доход</t>
  </si>
  <si>
    <t xml:space="preserve">Хеджиращи инструменти [неотчитани елементи] </t>
  </si>
  <si>
    <t>Неразпределена печалба</t>
  </si>
  <si>
    <t>член 4, параграф 1, точка 123 от РКИ</t>
  </si>
  <si>
    <t>Преоценъчни резерви</t>
  </si>
  <si>
    <t xml:space="preserve">Други резерви </t>
  </si>
  <si>
    <t>параграф 54 от МСС 1; параграф 78, буква д) от МСС 1</t>
  </si>
  <si>
    <t>Резерви или натрупани загуби от инвестиции в дъщерни, съвместни и асоциирани предприятия, отчитани по метода на собствения капитал</t>
  </si>
  <si>
    <t xml:space="preserve">Други </t>
  </si>
  <si>
    <t>(-) Обратно изкупени собствени акции</t>
  </si>
  <si>
    <t>Печалба или загуба, относима към собствениците на предприятието майка</t>
  </si>
  <si>
    <t>параграф 81Б, буква б), подточка ii) от МСС 1</t>
  </si>
  <si>
    <t>(-) Междинни дивиденти</t>
  </si>
  <si>
    <t>параграф 35 от МСС 32</t>
  </si>
  <si>
    <t>Малцинствени участия [Неконтролиращи участия]</t>
  </si>
  <si>
    <t>параграф 54, буква р) от МСС 1</t>
  </si>
  <si>
    <t>Други позиции</t>
  </si>
  <si>
    <t>ОБЩО СОБСТВЕН КАПИТАЛ</t>
  </si>
  <si>
    <t>параграф 9, буква в), НИ 6 от МСС 1</t>
  </si>
  <si>
    <t>ОБЩО СОБСТВЕН КАПИТАЛ И ОБЩО ПАСИВИ</t>
  </si>
  <si>
    <t>НИ 6 от МСС 1</t>
  </si>
  <si>
    <t>Текущ период</t>
  </si>
  <si>
    <t>Приходи от лихви</t>
  </si>
  <si>
    <t>параграф 20, буква а), подточка i), параграф Б5, буква д) от МСФО 7; МСФО 9.5.7.1</t>
  </si>
  <si>
    <t xml:space="preserve">Финансови активи, отчитани по справедлива стойност в печалбата или загубата </t>
  </si>
  <si>
    <t>параграф 20, буква а), подточка i), параграф Б5, буква д) от МСФО 7</t>
  </si>
  <si>
    <t>параграф 20, буква б) от МСФО 7; МСФО 9.5.7.10-11; МСФО 9.4.1.2А</t>
  </si>
  <si>
    <t>параграф 20, буква б) от МСФО 7; МСФО 9.4.1.2; МСФО 9.5.7.2</t>
  </si>
  <si>
    <t xml:space="preserve">Деривати — отчитане на хеджиране, лихвен риск </t>
  </si>
  <si>
    <t>Други активи</t>
  </si>
  <si>
    <t>Приходи от лихви по пасивите</t>
  </si>
  <si>
    <t>(Финансови пасиви, държани за търгуване)</t>
  </si>
  <si>
    <t xml:space="preserve">(Финансови пасиви, отчитани по справедлива стойност в печалбата или загубата) </t>
  </si>
  <si>
    <t>параграф 20, буква б) от МСФО 7; МСФО 9.5.7.2</t>
  </si>
  <si>
    <t>(Деривати — отчитане на хеджиране, лихвен риск)</t>
  </si>
  <si>
    <t>(Други пасиви)</t>
  </si>
  <si>
    <t>(Лихвени разходи по активите)</t>
  </si>
  <si>
    <t>(Разходи за акционерен капитал, платим при поискване)</t>
  </si>
  <si>
    <t>КРМСФО 2, точка 11</t>
  </si>
  <si>
    <t>Приходи от дивиденти</t>
  </si>
  <si>
    <t>Инвестиции в дъщерни, съвместни и асоциирани предприятия, отчитани не по метода на собствения капитал</t>
  </si>
  <si>
    <t>част 2, параграф 42 от приложение V</t>
  </si>
  <si>
    <t>Приходи от такси и комисиони</t>
  </si>
  <si>
    <t>параграф 20, буква в) от МСФО 7</t>
  </si>
  <si>
    <t>(Разходи за такси и комисиони)</t>
  </si>
  <si>
    <t>МСФО 9.4.12A; МСФО 9.5.7.10-11</t>
  </si>
  <si>
    <t>параграф 20, буква а), подточка v) от МСФО 7; МСФО 9.4.1.2; МСФО 9.5.7.2</t>
  </si>
  <si>
    <t>параграф 20, буква a), подточка v) от МСФО 7; МСФО 9.5.7.2</t>
  </si>
  <si>
    <t>16, 45</t>
  </si>
  <si>
    <t>параграфи 28 и 52, буква а) от МСС 21</t>
  </si>
  <si>
    <t xml:space="preserve">Други оперативни приходи </t>
  </si>
  <si>
    <t>(Други оперативни разходи)</t>
  </si>
  <si>
    <t>(Административни разходи)</t>
  </si>
  <si>
    <t>(Разходи за персонал)</t>
  </si>
  <si>
    <t>параграф 7 от МСС 19; параграф 102, НИ 6 от МСС 1</t>
  </si>
  <si>
    <t>(Други административни разходи)</t>
  </si>
  <si>
    <t>параграфи 102, 104 от МСС 1</t>
  </si>
  <si>
    <t>(Имоти, машини и съоръжения)</t>
  </si>
  <si>
    <t>параграф 104 от МСС 1; параграф 73, буква д), буква vii) от МСС 16</t>
  </si>
  <si>
    <t>(Инвестиционни имоти)</t>
  </si>
  <si>
    <t xml:space="preserve">параграф 104 от МСС 1; параграф 79, буква г), подточка iv) от МСС 40 </t>
  </si>
  <si>
    <t>(Други нематериални активи)</t>
  </si>
  <si>
    <t>параграф 104 от МСС 1; параграф 118, буква д), буква vi) от МСС 38</t>
  </si>
  <si>
    <t>параграф 35Й от МСФО 7</t>
  </si>
  <si>
    <t>параграф 59, 84 от МСС 37; параграф 98, букви б), е), ж) от МСС 1</t>
  </si>
  <si>
    <t>(Поети задължения и гаранции)</t>
  </si>
  <si>
    <t>(Други провизии)</t>
  </si>
  <si>
    <t>параграф 20, буква а), подточка viii) от МСФО 7; МСФО 9.5.4.4; част 2, точки 51, 53 от приложение V</t>
  </si>
  <si>
    <t>МСФО 9.5.4.4; МСФО 9.5.5.1; МСФО 9.5.5.2; МСФО 9.5.5.8</t>
  </si>
  <si>
    <t>МСФО 9.5.4.4; МСФО 9.5.5.1; МСФО 9.5.5.8</t>
  </si>
  <si>
    <t>параграфи 40-43 от МСС 28</t>
  </si>
  <si>
    <t>параграф 126, букви а) и б) от МСС 36</t>
  </si>
  <si>
    <t>параграф 73, буква д), подточки v) и vi) от МСС 16</t>
  </si>
  <si>
    <t>параграф 79, буква г), подточка v) от МСС 40</t>
  </si>
  <si>
    <t>(Репутация)</t>
  </si>
  <si>
    <t xml:space="preserve">допълнение Б67, буква г), подточка v) от МСФО 3; параграф 124 от МСС 36 </t>
  </si>
  <si>
    <t>параграф 118, буква д), подточки iv) и v) от МСС 38</t>
  </si>
  <si>
    <t>(Други)</t>
  </si>
  <si>
    <t>Отрицателна репутация, призната в печалбата или загубата</t>
  </si>
  <si>
    <t>допълнение Б64, буква н), подточка i) към МСФО 3</t>
  </si>
  <si>
    <t xml:space="preserve">Печалба или (-) загуба от нетекущи активи и групи за освобождаване, класифицирани като държани за продажба, които не отговарят на изискванията за преустановени дейности    </t>
  </si>
  <si>
    <t>ПЕЧАЛБА ИЛИ (-) ЗАГУБА ПРЕДИ ДАНЪЧНО ОБЛАГАНЕ ОТ ТЕКУЩИ ДЕЙНОСТИ</t>
  </si>
  <si>
    <t>параграф 102, НИ 6 от МСС 1; параграф 33 А от МСФО 5</t>
  </si>
  <si>
    <t>(Данъчни разходи или (-) приходи, свързани с печалбата или загубата от текущи дейности)</t>
  </si>
  <si>
    <t>параграф 8, буква г) от МСС 1; параграф 77 от МСС 12</t>
  </si>
  <si>
    <t>ПЕЧАЛБА ИЛИ (-) ЗАГУБА СЛЕД ДАНЪЧНО ОБЛАГАНЕ ОТ ТЕКУЩИТЕ ДЕЙНОСТИ</t>
  </si>
  <si>
    <t xml:space="preserve">Печалба или (-) загуба след данъчно облагане от преустановени дейности    </t>
  </si>
  <si>
    <t xml:space="preserve">Печалба или (-) загуба преди данъчно облагане от преустановени дейности    </t>
  </si>
  <si>
    <t>параграф 33, буква б), подточка i) от МСФО 5</t>
  </si>
  <si>
    <t>(Данъчни разходи или (-) приходи, свързани с преустановени дейности)</t>
  </si>
  <si>
    <t>параграф 33, буква б), подточки ii) и iv) от МСФО 5</t>
  </si>
  <si>
    <t>ПЕЧАЛБА ИЛИ (-) ЗАГУБА ЗА ГОДИНАТА</t>
  </si>
  <si>
    <t>параграф 81А, буква а) от МСС 1</t>
  </si>
  <si>
    <t>Които се отнасят до малцинствени участия [неконтролиращи участия]</t>
  </si>
  <si>
    <t>параграф 81Б, буква б), подточка i) от МСС 1</t>
  </si>
  <si>
    <t>Относима към собствениците на предприятието майка</t>
  </si>
  <si>
    <t>Отчитане на хеджирането</t>
  </si>
  <si>
    <t>част 1, параграф 31 от приложение V</t>
  </si>
  <si>
    <t>част 1, параграф 32 от приложение V</t>
  </si>
  <si>
    <t>МСФО 9.6.2.1; част 1, параграф 22 от приложение V</t>
  </si>
  <si>
    <t>част 2, параграф 1 от приложение V</t>
  </si>
  <si>
    <t>част 2, параграф 2 от приложение V</t>
  </si>
  <si>
    <t>част 2, параграф 3 от приложение V</t>
  </si>
  <si>
    <t>F15:F52</t>
  </si>
  <si>
    <t>F15:F44</t>
  </si>
  <si>
    <t>F14:F54</t>
  </si>
  <si>
    <t>F_01.01</t>
  </si>
  <si>
    <t>F_01.02</t>
  </si>
  <si>
    <t>F_01.03</t>
  </si>
  <si>
    <t>F_02.00</t>
  </si>
  <si>
    <t>F_03.00</t>
  </si>
  <si>
    <t>F_04.01</t>
  </si>
  <si>
    <t>F_04.02.1</t>
  </si>
  <si>
    <t>F_04.02.2</t>
  </si>
  <si>
    <t>F_04.03.1</t>
  </si>
  <si>
    <t>F_04.04.1</t>
  </si>
  <si>
    <t>F_04.05</t>
  </si>
  <si>
    <t>F_05.01</t>
  </si>
  <si>
    <t>F_06.01</t>
  </si>
  <si>
    <t>F_07.01</t>
  </si>
  <si>
    <t>F_08.01</t>
  </si>
  <si>
    <t>F_08.02</t>
  </si>
  <si>
    <t>F_09.01.1</t>
  </si>
  <si>
    <t>F_09.02</t>
  </si>
  <si>
    <t>F_10.00</t>
  </si>
  <si>
    <t>F_11.01</t>
  </si>
  <si>
    <t>F_11.03</t>
  </si>
  <si>
    <t>F_11.04</t>
  </si>
  <si>
    <t>F_12.01</t>
  </si>
  <si>
    <t>F_12.02</t>
  </si>
  <si>
    <t>F_13.01</t>
  </si>
  <si>
    <t>F_14.00</t>
  </si>
  <si>
    <t>F_15.00</t>
  </si>
  <si>
    <t>F_16.01</t>
  </si>
  <si>
    <t>F_16.02</t>
  </si>
  <si>
    <t>F_16.03</t>
  </si>
  <si>
    <t>F_16.04</t>
  </si>
  <si>
    <t>F_16.04.1</t>
  </si>
  <si>
    <t>F_16.05</t>
  </si>
  <si>
    <t>F_16.06</t>
  </si>
  <si>
    <t>F_16.07</t>
  </si>
  <si>
    <t>F_17.01</t>
  </si>
  <si>
    <t>F_17.02</t>
  </si>
  <si>
    <t>F_17.03</t>
  </si>
  <si>
    <t>F_19.00</t>
  </si>
  <si>
    <t>Хил.лв.</t>
  </si>
  <si>
    <t>част 1, параграф 27 от приложение V</t>
  </si>
  <si>
    <t>Инвестиции в дъщерни предприятия, съвместни предприятия и асоциирани предприятия</t>
  </si>
  <si>
    <t>параграф 54, буква д) от МСС 1; част 1, параграф 21 и част 2,параграф 4 от приложение V</t>
  </si>
  <si>
    <t>Финансови пасиви, отчитани по амортизирана стойност</t>
  </si>
  <si>
    <t>Акционерен капитал, платим при поискване</t>
  </si>
  <si>
    <t>НИ 6 отМСС 1; параграф 10 отМСС 28</t>
  </si>
  <si>
    <t>параграф 82А, буква а), подточка ii) от МСС 1</t>
  </si>
  <si>
    <t>2. Отчет за приходите и разходите</t>
  </si>
  <si>
    <t>(Разходи за лихви)</t>
  </si>
  <si>
    <t>(Финансови пасиви, отчитани по амортизирана стойност)</t>
  </si>
  <si>
    <t>Нетни печалби или (-) загуби от финансови активи и пасиви, държани за търгуване</t>
  </si>
  <si>
    <t>Нетни печалби или (-) загуби от нетъргуеми финансови активи, задължително отчитани по справедлива стойност в печалбата или загубата</t>
  </si>
  <si>
    <t>Нетни печалби или (-) загуби от финансови активи и пасиви, отчитани по справедлива стойност в печалбата или загубата</t>
  </si>
  <si>
    <t xml:space="preserve">Нетни печалби или (-) загуби от отчитане на хеджиране </t>
  </si>
  <si>
    <t>Нетни печалби или (-) загуби от курсови разлики</t>
  </si>
  <si>
    <t>ОБЩО НЕТЕН ОПЕРАТИВЕН ДОХОД</t>
  </si>
  <si>
    <t>(Амортизация)</t>
  </si>
  <si>
    <t>Нетни печалби или (−) загуби от модифициране</t>
  </si>
  <si>
    <t>(Провизии или (-) обратно възстановяване на провизии)</t>
  </si>
  <si>
    <t>(Обезценка или (-) обратно възстановяване на обезценка на финансови активи, които не се отчитат по справедлива стойност в печалбата или загубата)</t>
  </si>
  <si>
    <t>(Финансови активи, отчитани по справедлива стойност в друг всеобхватен доход)</t>
  </si>
  <si>
    <t>(Финансови активи, отчитани по амортизирана стойност)</t>
  </si>
  <si>
    <t>(Обезценка или (-) обратно възстановяване на обезценка на инвестиции в дъщерни дружества, съвместни предприятия и асоциирани предприятия)</t>
  </si>
  <si>
    <t>(Обезценка или (-) обратно възстановяване на обезценка на нефинансови активи)</t>
  </si>
  <si>
    <t>Дял на печалбата или (-) загубата от инвестициите в дъщерни, съвместни и асоциирани предприятия, отчитани по метода на собствения капитал</t>
  </si>
  <si>
    <t>1. Балансов отчет [отчет за финансовото състояние]</t>
  </si>
  <si>
    <t>Емитирани капиталови инструменти,  различни от капитал</t>
  </si>
  <si>
    <t>Дял на другите признати приходи и разходи за инвестиции в дъщерни, съвместнии асоциирани предприятия</t>
  </si>
  <si>
    <t>Параграф 7, буква д) от МСФО 1; МСФО 9 5.7.5 и 6.5.8(а);част 2, параграф 57 отприложение V</t>
  </si>
  <si>
    <t>параграф 7, буква е) от МСС 1; МСС 9.5.7.7;част 2, параграф 23 от приложение V</t>
  </si>
  <si>
    <t>ОБРАЗЦИ ЗА ДОКЛАДВАНЕ НА ФИНАНСОВА ИНФОРМАЦИЯ ПО МСФО</t>
  </si>
  <si>
    <t>НОМЕР НА ОБРАЗЕЦА</t>
  </si>
  <si>
    <t>КОД НА ОБРАЗЕЦА</t>
  </si>
  <si>
    <t>НАИМЕНОВАНИЕ НА ОБРАЗЕЦА ИЛИ НА ГРУПАТА ОБРАЗЦИ</t>
  </si>
  <si>
    <t>ЧАСТ 1 [ТРИМЕСЕЧНА ЧЕСТОТА]</t>
  </si>
  <si>
    <t>Балансов отчет [отчет за финансовото състояние]</t>
  </si>
  <si>
    <t>1.1</t>
  </si>
  <si>
    <t>F 01.01</t>
  </si>
  <si>
    <t>Балансов отчет: активи</t>
  </si>
  <si>
    <t>1.2</t>
  </si>
  <si>
    <t>F 01.02</t>
  </si>
  <si>
    <t>Балансов отчет: пасиви</t>
  </si>
  <si>
    <t>1.3</t>
  </si>
  <si>
    <t>F 01.03</t>
  </si>
  <si>
    <t>F 02.00</t>
  </si>
  <si>
    <t>Отчет за приходите и разходите</t>
  </si>
  <si>
    <t>F 03.00</t>
  </si>
  <si>
    <t>Отчет за всеобхватния доход</t>
  </si>
  <si>
    <t>Разбивка на финансовите активи по инструменти и по сектори на контрагентите</t>
  </si>
  <si>
    <t>F 04.01</t>
  </si>
  <si>
    <t>Разбивка на финансовите активи по инструменти и по сектори на контрагентите: финансови активи, държани за търгуване</t>
  </si>
  <si>
    <t>4.2.1</t>
  </si>
  <si>
    <t>F 04.02.1</t>
  </si>
  <si>
    <t>Разбивка на финансовите активи по инструменти и по сектори на контрагентите: нетъргуеми финансови активи, задължително отчитани по справедлива стойност в печалбата или загубата</t>
  </si>
  <si>
    <t>4.2.2</t>
  </si>
  <si>
    <t>F 04.02.2</t>
  </si>
  <si>
    <t>Разбивка на финансовите активи по инструменти и по сектори на контрагентите: финансови активи, отчитани по справедлива стойност в печалбата или загубата</t>
  </si>
  <si>
    <t>4.3.1</t>
  </si>
  <si>
    <t>F 04.03.1</t>
  </si>
  <si>
    <t>Разбивка на финансовите активи по инструменти и по сектори на контрагентите: финансови активи, отчитани по справедлива стойност в друг всеобхватен доход</t>
  </si>
  <si>
    <t>4.4.1</t>
  </si>
  <si>
    <t>F 04.04.1</t>
  </si>
  <si>
    <t>Разбивка на финансовите активи по инструменти и по сектори на контрагентите: финансови активи, отчитани по амортизирана стойност</t>
  </si>
  <si>
    <t>F 04.05</t>
  </si>
  <si>
    <t>Подчинени финансови активи</t>
  </si>
  <si>
    <t>F 05.01</t>
  </si>
  <si>
    <t>F 06.01</t>
  </si>
  <si>
    <t>F 07.00</t>
  </si>
  <si>
    <t>Подлежащи на обезценка просрочени финансови активи</t>
  </si>
  <si>
    <t>F 07.01</t>
  </si>
  <si>
    <t xml:space="preserve">Подлежащи на обезценка просрочени финансови активи </t>
  </si>
  <si>
    <t>Разбивка на финансовите пасиви</t>
  </si>
  <si>
    <t>F 08.01</t>
  </si>
  <si>
    <t>Разбивка на финансовите пасиви по продукти и по сектори на контрагентите</t>
  </si>
  <si>
    <t>F 08.02</t>
  </si>
  <si>
    <t>Подчинени финансови пасиви</t>
  </si>
  <si>
    <t>9.1.1</t>
  </si>
  <si>
    <t>F 09.01.1</t>
  </si>
  <si>
    <t>F 09.02</t>
  </si>
  <si>
    <t>F 10.00</t>
  </si>
  <si>
    <t>Деривати — търговия и икономическо хеджиране</t>
  </si>
  <si>
    <t>F 11.01</t>
  </si>
  <si>
    <t>Деривати - отчитане на хеджиране: Разбивка по вид риск и вид хеджиране</t>
  </si>
  <si>
    <t>F 11.03</t>
  </si>
  <si>
    <t>Недериватни хеджиращи инструменти: Разбивка по отчетен портфейл и вид хеджиране</t>
  </si>
  <si>
    <t>F 11.04</t>
  </si>
  <si>
    <t>Хеджирани позиции в хеджирания на справедлива стойност</t>
  </si>
  <si>
    <t>F 12.01</t>
  </si>
  <si>
    <t>F 12.02</t>
  </si>
  <si>
    <t>Трансфери между фазите на обезценка (брутно представяне)</t>
  </si>
  <si>
    <t>Получени обезпечения и гаранции</t>
  </si>
  <si>
    <t>F 13.01</t>
  </si>
  <si>
    <t>Обезпечения, придобити чрез влизане във владение през отчетния период [държани към отчетната дата]</t>
  </si>
  <si>
    <t>F 14.00</t>
  </si>
  <si>
    <t>Йерархия на справедливата стойност: финансови инструменти по справедлива стойност</t>
  </si>
  <si>
    <t>F 15.00</t>
  </si>
  <si>
    <t>Отписване и финансови пасиви, свързани с прехвърлени финансови активи</t>
  </si>
  <si>
    <t>Разбивка на избрани позиции от отчета за приходите и разходите</t>
  </si>
  <si>
    <t>F 16.01</t>
  </si>
  <si>
    <t>Приходи и разходи за лихви по инструменти и по сектори на контрагентите</t>
  </si>
  <si>
    <t>F 16.02</t>
  </si>
  <si>
    <t>Печалби или загуби от отписване на финансови активи и пасиви, които не се отчитат по справедлива стойност в печалбата или загубата, по инструменти</t>
  </si>
  <si>
    <t>F 16.03</t>
  </si>
  <si>
    <t>F 16.04</t>
  </si>
  <si>
    <t>16.4.1</t>
  </si>
  <si>
    <t>F 16.04.1</t>
  </si>
  <si>
    <t>F 16.05</t>
  </si>
  <si>
    <t>Печалби или загуби от финансови активи и пасиви, отчитани по справедлива стойност в печалбата или загубата, по инструменти</t>
  </si>
  <si>
    <t>F 16.06</t>
  </si>
  <si>
    <t>Печалби или загуби от отчитане на хеджиране</t>
  </si>
  <si>
    <t>F 16.07</t>
  </si>
  <si>
    <t>Обезценка на нефинансови активи</t>
  </si>
  <si>
    <t>Равнение между счетоводния обхват на консолидацията и обхвата на консолидацията по РКИ: Баланс</t>
  </si>
  <si>
    <t>F 17.01</t>
  </si>
  <si>
    <t>Равнение между счетоводния обхват на консолидацията и обхвата на консолидацията по РКИ: Активи</t>
  </si>
  <si>
    <t>F 17.02</t>
  </si>
  <si>
    <t>F 17.03</t>
  </si>
  <si>
    <t>F 18.00</t>
  </si>
  <si>
    <t>F 19.00</t>
  </si>
  <si>
    <t>Преструктурирани експозиции</t>
  </si>
  <si>
    <t>F_07.00</t>
  </si>
  <si>
    <t>Наименование на лист</t>
  </si>
  <si>
    <r>
      <t xml:space="preserve">Заменя </t>
    </r>
    <r>
      <rPr>
        <b/>
        <u/>
        <sz val="10"/>
        <rFont val="Arial"/>
        <family val="2"/>
        <charset val="204"/>
      </rPr>
      <t>ПРИЛОЖЕНИЕ III</t>
    </r>
    <r>
      <rPr>
        <b/>
        <sz val="10"/>
        <rFont val="Arial"/>
        <family val="2"/>
        <charset val="204"/>
      </rPr>
      <t xml:space="preserve"> - ДОКЛАДВАНЕ НА ФИНАНСОВА ИНФОРМАЦИЯ ПО МСФО</t>
    </r>
  </si>
  <si>
    <t xml:space="preserve">Кредитни ангажименти, финансови гаранции и други ангажименти </t>
  </si>
  <si>
    <t>Разбивка на обезпеченията и гаранциите по кредити и аванси, различни от държани за търгуване</t>
  </si>
  <si>
    <t>Печалби или загуби от финансови активи и пасиви, държани за търгуване, по инструменти</t>
  </si>
  <si>
    <t>Печалби или загуби от финансови активи и пасиви, държани за търгуване, по риск</t>
  </si>
  <si>
    <t xml:space="preserve">Равнение между счетоводния обхват на консолидацията и обхвата на консолидацията по РКИ: Задбалансови експозиции - поети кредитни ангажименти, финансови гаранции и други поети ангажименти </t>
  </si>
  <si>
    <t>Равнение между счетоводния обхват на консолидацията и обхвата на консолидацията по РКИ: Пасиви и собствен капитал</t>
  </si>
  <si>
    <t>(Парични вноски за фондове за преструктуриране и схеми за гарантиране на депозитите)</t>
  </si>
  <si>
    <t>(Поети задължения за плащане за фондове за преструктуриране и схеми за гарантиране на депозитите)</t>
  </si>
  <si>
    <t>0010</t>
  </si>
  <si>
    <t>0020</t>
  </si>
  <si>
    <t>0030</t>
  </si>
  <si>
    <t>0040</t>
  </si>
  <si>
    <t>0050</t>
  </si>
  <si>
    <t>0060</t>
  </si>
  <si>
    <t>0070</t>
  </si>
  <si>
    <t>0080</t>
  </si>
  <si>
    <t>част 2, параграф 48, буква и) от приложение V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</si>
  <si>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</si>
  <si>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</si>
  <si>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</si>
  <si>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</si>
  <si>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</si>
  <si>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</si>
  <si>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</si>
  <si>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</si>
  <si>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</si>
  <si>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0180</t>
  </si>
  <si>
    <t>0190</t>
  </si>
  <si>
    <t>0200</t>
  </si>
  <si>
    <t>0210</t>
  </si>
  <si>
    <t>0220</t>
  </si>
  <si>
    <t>0230</t>
  </si>
  <si>
    <t>0240</t>
  </si>
  <si>
    <t>0250</t>
  </si>
  <si>
    <t>0260</t>
  </si>
  <si>
    <t>0270</t>
  </si>
  <si>
    <t>0280</t>
  </si>
  <si>
    <t>0290</t>
  </si>
  <si>
    <t>0300</t>
  </si>
  <si>
    <t>0310</t>
  </si>
  <si>
    <t>0320</t>
  </si>
  <si>
    <t>0330</t>
  </si>
  <si>
    <t>0340</t>
  </si>
  <si>
    <t>F 13.02.1</t>
  </si>
  <si>
    <t>13.2.1</t>
  </si>
  <si>
    <t>13.3.1</t>
  </si>
  <si>
    <t>F 13.03.1</t>
  </si>
  <si>
    <t>Натрупани обезпечения, придобити чрез влизане във владение</t>
  </si>
  <si>
    <t>F 18.01</t>
  </si>
  <si>
    <t>F 18.02</t>
  </si>
  <si>
    <t>Информация за обслужваните и необслужваните експозиции</t>
  </si>
  <si>
    <t>Входящи и изходящи потоци на необслужвани експозиции - кредити и аванси по сектор на контрагентите</t>
  </si>
  <si>
    <t>Кредити за търговски недвижими имоти (ТНИ) и допълнителна информация за кредити, обезпечени с недвижим имот</t>
  </si>
  <si>
    <t>F_18.01</t>
  </si>
  <si>
    <t>F_18.02</t>
  </si>
  <si>
    <t>F_18.03</t>
  </si>
  <si>
    <t>F_13.02.1</t>
  </si>
  <si>
    <t>F_13.03.1</t>
  </si>
  <si>
    <t>параграф 6 от МСС 16; параграф 54, буква а) от МСС 1; параграф 47, буква а) от МСФО 16</t>
  </si>
  <si>
    <t>параграф 5 от МСС 40; параграф 54, буква б) от МСС 1; параграф 48 от МСФО 16</t>
  </si>
  <si>
    <t>параграфи 8 и 118 от МСС 38; параграф 47, буква а) от МСФО 16</t>
  </si>
  <si>
    <t>r0010</t>
  </si>
  <si>
    <t>r0020</t>
  </si>
  <si>
    <t>r0030</t>
  </si>
  <si>
    <t>r0040</t>
  </si>
  <si>
    <t>r0050</t>
  </si>
  <si>
    <t>r0060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</si>
  <si>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</si>
  <si>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</si>
  <si>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</si>
  <si>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</si>
  <si>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</si>
  <si>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</si>
  <si>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</si>
  <si>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</si>
  <si>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</si>
  <si>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приложение V, част 2.56</t>
  </si>
  <si>
    <t>част 2, параграф 48и от приложение V</t>
  </si>
  <si>
    <t xml:space="preserve">Нетни печалби или (-) загуби от преустановяване признаването на инвестиции в дъщерни, съвместни и асоциирани предприятия </t>
  </si>
  <si>
    <t>0096</t>
  </si>
  <si>
    <t>0097</t>
  </si>
  <si>
    <t>0098</t>
  </si>
  <si>
    <t>0099</t>
  </si>
  <si>
    <t>0141</t>
  </si>
  <si>
    <t>0142</t>
  </si>
  <si>
    <t>0143</t>
  </si>
  <si>
    <t>0144</t>
  </si>
  <si>
    <t>0181</t>
  </si>
  <si>
    <t>0182</t>
  </si>
  <si>
    <t>0183</t>
  </si>
  <si>
    <t>0350</t>
  </si>
  <si>
    <t>0360</t>
  </si>
  <si>
    <t>0370</t>
  </si>
  <si>
    <t>0380</t>
  </si>
  <si>
    <t>0095</t>
  </si>
  <si>
    <t>0122</t>
  </si>
  <si>
    <t>0124</t>
  </si>
  <si>
    <t>0128</t>
  </si>
  <si>
    <t>0155</t>
  </si>
  <si>
    <t>0165</t>
  </si>
  <si>
    <t>0025</t>
  </si>
  <si>
    <t>0041</t>
  </si>
  <si>
    <t>0051</t>
  </si>
  <si>
    <t>0085</t>
  </si>
  <si>
    <t>0145</t>
  </si>
  <si>
    <t>0175</t>
  </si>
  <si>
    <t>0191</t>
  </si>
  <si>
    <t>0192</t>
  </si>
  <si>
    <t>0231</t>
  </si>
  <si>
    <t>0241</t>
  </si>
  <si>
    <t>0287</t>
  </si>
  <si>
    <t>0355</t>
  </si>
  <si>
    <t>0385</t>
  </si>
  <si>
    <t>0390</t>
  </si>
  <si>
    <t>0400</t>
  </si>
  <si>
    <t>0410</t>
  </si>
  <si>
    <t>0420</t>
  </si>
  <si>
    <t>0425</t>
  </si>
  <si>
    <t>0426</t>
  </si>
  <si>
    <t>0427</t>
  </si>
  <si>
    <t>0430</t>
  </si>
  <si>
    <t>0435</t>
  </si>
  <si>
    <t>0440</t>
  </si>
  <si>
    <t>0450</t>
  </si>
  <si>
    <t>0460</t>
  </si>
  <si>
    <t>0481</t>
  </si>
  <si>
    <t>0491</t>
  </si>
  <si>
    <t>0510</t>
  </si>
  <si>
    <t>0520</t>
  </si>
  <si>
    <t>0530</t>
  </si>
  <si>
    <t>0540</t>
  </si>
  <si>
    <t>0550</t>
  </si>
  <si>
    <t>0560</t>
  </si>
  <si>
    <t>0570</t>
  </si>
  <si>
    <t>0580</t>
  </si>
  <si>
    <t>0590</t>
  </si>
  <si>
    <t>0600</t>
  </si>
  <si>
    <t>0610</t>
  </si>
  <si>
    <t>0620</t>
  </si>
  <si>
    <t>0630</t>
  </si>
  <si>
    <t>0640</t>
  </si>
  <si>
    <t>0650</t>
  </si>
  <si>
    <t>0660</t>
  </si>
  <si>
    <t>0670</t>
  </si>
  <si>
    <t>0680</t>
  </si>
  <si>
    <t>0690</t>
  </si>
  <si>
    <t>ver3.0</t>
  </si>
  <si>
    <t>c0010</t>
  </si>
  <si>
    <t>r0025</t>
  </si>
  <si>
    <t>r0041</t>
  </si>
  <si>
    <t>r0051</t>
  </si>
  <si>
    <t>r0085</t>
  </si>
  <si>
    <t>r0095</t>
  </si>
  <si>
    <t>r0096</t>
  </si>
  <si>
    <t>r0097</t>
  </si>
  <si>
    <t>r0098</t>
  </si>
  <si>
    <t>r0099</t>
  </si>
  <si>
    <t>r0160</t>
  </si>
  <si>
    <t>r0170</t>
  </si>
  <si>
    <t>r0180</t>
  </si>
  <si>
    <t>r0190</t>
  </si>
  <si>
    <t>r0145</t>
  </si>
  <si>
    <t>r0175</t>
  </si>
  <si>
    <t>r0191</t>
  </si>
  <si>
    <t>r0192</t>
  </si>
  <si>
    <t>r0122</t>
  </si>
  <si>
    <t>r0124</t>
  </si>
  <si>
    <t>r0128</t>
  </si>
  <si>
    <t>r0155</t>
  </si>
  <si>
    <t>r0165</t>
  </si>
  <si>
    <t>r0141</t>
  </si>
  <si>
    <t>r0142</t>
  </si>
  <si>
    <t>r0143</t>
  </si>
  <si>
    <t>r0144</t>
  </si>
  <si>
    <t>r0181</t>
  </si>
  <si>
    <t>r0182</t>
  </si>
  <si>
    <t>r0183</t>
  </si>
  <si>
    <t>r0200</t>
  </si>
  <si>
    <t>r0210</t>
  </si>
  <si>
    <t>r0220</t>
  </si>
  <si>
    <t>r0230</t>
  </si>
  <si>
    <t>r0231</t>
  </si>
  <si>
    <t>r0241</t>
  </si>
  <si>
    <t>r0270</t>
  </si>
  <si>
    <t>r0280</t>
  </si>
  <si>
    <t>r0290</t>
  </si>
  <si>
    <t>r0260</t>
  </si>
  <si>
    <t>r0287</t>
  </si>
  <si>
    <t>r0240</t>
  </si>
  <si>
    <t>r0250</t>
  </si>
  <si>
    <t>r0300</t>
  </si>
  <si>
    <t>r0310</t>
  </si>
  <si>
    <t>r0320</t>
  </si>
  <si>
    <t>r0330</t>
  </si>
  <si>
    <t>r0340</t>
  </si>
  <si>
    <t>r0350</t>
  </si>
  <si>
    <t>r0360</t>
  </si>
  <si>
    <t>r0355</t>
  </si>
  <si>
    <t>r0370</t>
  </si>
  <si>
    <t>r0380</t>
  </si>
  <si>
    <t>r0385</t>
  </si>
  <si>
    <t>r0390</t>
  </si>
  <si>
    <t>r0400</t>
  </si>
  <si>
    <t>r0410</t>
  </si>
  <si>
    <t>r0420</t>
  </si>
  <si>
    <t>r0425</t>
  </si>
  <si>
    <t>r0426</t>
  </si>
  <si>
    <t>r0427</t>
  </si>
  <si>
    <t>r0430</t>
  </si>
  <si>
    <t>r0435</t>
  </si>
  <si>
    <t>r0440</t>
  </si>
  <si>
    <t>r0450</t>
  </si>
  <si>
    <t>r0460</t>
  </si>
  <si>
    <t>r0481</t>
  </si>
  <si>
    <t>r0491</t>
  </si>
  <si>
    <t>r0510</t>
  </si>
  <si>
    <t>r0520</t>
  </si>
  <si>
    <t>r0530</t>
  </si>
  <si>
    <t>r0540</t>
  </si>
  <si>
    <t>r0550</t>
  </si>
  <si>
    <t>r0560</t>
  </si>
  <si>
    <t>r0570</t>
  </si>
  <si>
    <t>r0580</t>
  </si>
  <si>
    <t>r0590</t>
  </si>
  <si>
    <t>r0600</t>
  </si>
  <si>
    <t>r0610</t>
  </si>
  <si>
    <t>r0620</t>
  </si>
  <si>
    <t>r0630</t>
  </si>
  <si>
    <t>r0640</t>
  </si>
  <si>
    <t>r0650</t>
  </si>
  <si>
    <t>r0660</t>
  </si>
  <si>
    <t>r0670</t>
  </si>
  <si>
    <t>r0680</t>
  </si>
  <si>
    <t>r0690</t>
  </si>
  <si>
    <t>Нетни печалби или (-) загуби от преустановяване признаването на финансови активи и пасиви, които не се отчитат по справедлива стойност в печалбата или загубата</t>
  </si>
  <si>
    <t xml:space="preserve">Нетни печалби или (-) загуби от преустановяване признаването на нефинансови активи </t>
  </si>
  <si>
    <t>F14:F89</t>
  </si>
  <si>
    <t>BUIN9561</t>
  </si>
  <si>
    <t>Алианц Банк България АД</t>
  </si>
  <si>
    <t>индивидуална</t>
  </si>
  <si>
    <t>30.06.2024</t>
  </si>
  <si>
    <t>параграфи 71 и 84, буква а) от МСС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</si>
</sst>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-;\-* #,##0.00_-;_-* \-??_-;_-@_-"/>
    <numFmt numFmtId="166" formatCode="#&quot; &quot;##0"/>
  </numFmts>
  <fonts count="76">
    <font>
      <sz val="10"/>
      <name val="Arial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8"/>
      <color theme="3"/>
      <name val="Verdana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i/>
      <strike/>
      <sz val="10"/>
      <name val="Arial"/>
      <family val="2"/>
      <charset val="204"/>
    </font>
    <font>
      <strike/>
      <sz val="10"/>
      <name val="Arial"/>
      <family val="2"/>
      <charset val="204"/>
    </font>
    <font>
      <sz val="8"/>
      <name val="Verdana"/>
      <family val="2"/>
      <charset val="204"/>
    </font>
    <font>
      <sz val="10"/>
      <color rgb="FFFF0000"/>
      <name val="Arial"/>
      <family val="2"/>
      <charset val="204"/>
    </font>
    <font>
      <sz val="8"/>
      <color theme="0" tint="-0.249977111117893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Verdana"/>
      <family val="2"/>
    </font>
    <font>
      <sz val="8"/>
      <name val="Verdana"/>
      <family val="2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i/>
      <sz val="8"/>
      <color theme="0" tint="-0.249977111117893"/>
      <name val="Arial"/>
      <family val="2"/>
      <charset val="204"/>
    </font>
    <font>
      <b/>
      <sz val="8"/>
      <color theme="0" tint="-0.249977111117893"/>
      <name val="Arial"/>
      <family val="2"/>
      <charset val="204"/>
    </font>
    <font>
      <sz val="9"/>
      <color theme="0" tint="-0.249977111117893"/>
      <name val="Arial"/>
      <family val="2"/>
      <charset val="204"/>
    </font>
    <font>
      <b/>
      <u/>
      <sz val="8"/>
      <color theme="0" tint="-0.249977111117893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7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0" fillId="7" borderId="1" applyNumberFormat="0" applyAlignment="0" applyProtection="0"/>
    <xf numFmtId="0" fontId="25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0" fontId="28" fillId="0" borderId="3" applyNumberFormat="0" applyFill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7" fillId="21" borderId="2" applyNumberFormat="0" applyAlignment="0" applyProtection="0"/>
    <xf numFmtId="0" fontId="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30" fillId="7" borderId="1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" fillId="22" borderId="7" applyNumberFormat="0" applyFont="0" applyBorder="0" applyProtection="0">
      <alignment horizontal="center" vertical="center"/>
    </xf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3" fontId="3" fillId="23" borderId="7" applyFont="0" applyProtection="0">
      <alignment horizontal="right" vertical="center"/>
    </xf>
    <xf numFmtId="0" fontId="3" fillId="23" borderId="8" applyNumberFormat="0" applyFont="0" applyBorder="0" applyProtection="0">
      <alignment horizontal="left"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28" fillId="0" borderId="3" applyNumberFormat="0" applyFill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1" fillId="3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3" fontId="3" fillId="24" borderId="7" applyFont="0">
      <alignment horizontal="right" vertical="center"/>
      <protection locked="0"/>
    </xf>
    <xf numFmtId="0" fontId="3" fillId="25" borderId="9" applyNumberFormat="0" applyFont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4" borderId="0" applyNumberFormat="0" applyBorder="0" applyAlignment="0" applyProtection="0"/>
    <xf numFmtId="0" fontId="32" fillId="20" borderId="10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34" fillId="0" borderId="0" applyNumberFormat="0" applyFill="0" applyBorder="0" applyAlignment="0" applyProtection="0"/>
    <xf numFmtId="165" fontId="4" fillId="0" borderId="0" applyFill="0" applyBorder="0" applyAlignment="0" applyProtection="0"/>
    <xf numFmtId="165" fontId="3" fillId="0" borderId="0" applyFill="0" applyBorder="0" applyAlignment="0" applyProtection="0"/>
    <xf numFmtId="164" fontId="37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8" fillId="26" borderId="0" applyNumberFormat="0" applyBorder="0" applyAlignment="0" applyProtection="0"/>
    <xf numFmtId="0" fontId="3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" fillId="0" borderId="0"/>
    <xf numFmtId="0" fontId="2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3" fillId="0" borderId="0"/>
    <xf numFmtId="0" fontId="37" fillId="0" borderId="0"/>
    <xf numFmtId="0" fontId="3" fillId="0" borderId="0"/>
    <xf numFmtId="0" fontId="1" fillId="0" borderId="0"/>
    <xf numFmtId="0" fontId="44" fillId="0" borderId="0"/>
    <xf numFmtId="0" fontId="42" fillId="0" borderId="0"/>
    <xf numFmtId="0" fontId="3" fillId="0" borderId="0"/>
    <xf numFmtId="0" fontId="3" fillId="0" borderId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3" fillId="25" borderId="9" applyNumberFormat="0" applyFont="0" applyAlignment="0" applyProtection="0"/>
    <xf numFmtId="0" fontId="40" fillId="0" borderId="11" applyNumberFormat="0" applyFill="0" applyAlignment="0" applyProtection="0"/>
    <xf numFmtId="0" fontId="19" fillId="20" borderId="10" applyNumberFormat="0" applyAlignment="0" applyProtection="0"/>
    <xf numFmtId="0" fontId="19" fillId="20" borderId="1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0" borderId="10" applyNumberFormat="0" applyAlignment="0" applyProtection="0"/>
    <xf numFmtId="0" fontId="41" fillId="26" borderId="0" applyNumberFormat="0" applyBorder="0" applyAlignment="0" applyProtection="0"/>
    <xf numFmtId="3" fontId="3" fillId="27" borderId="7" applyFont="0">
      <alignment horizontal="right" vertical="center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26" fillId="20" borderId="1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4" applyNumberFormat="0" applyFill="0" applyAlignment="0" applyProtection="0"/>
    <xf numFmtId="0" fontId="36" fillId="0" borderId="5" applyNumberFormat="0" applyFill="0" applyAlignment="0" applyProtection="0"/>
    <xf numFmtId="0" fontId="29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" fillId="0" borderId="0"/>
    <xf numFmtId="3" fontId="3" fillId="30" borderId="7" applyFont="0">
      <alignment horizontal="right" vertical="center"/>
      <protection locked="0"/>
    </xf>
    <xf numFmtId="0" fontId="45" fillId="0" borderId="0" applyNumberFormat="0" applyFill="0" applyBorder="0" applyAlignment="0" applyProtection="0"/>
    <xf numFmtId="0" fontId="46" fillId="0" borderId="0"/>
    <xf numFmtId="0" fontId="42" fillId="0" borderId="0"/>
    <xf numFmtId="0" fontId="55" fillId="0" borderId="0"/>
    <xf numFmtId="0" fontId="42" fillId="0" borderId="0"/>
    <xf numFmtId="0" fontId="42" fillId="0" borderId="0"/>
    <xf numFmtId="0" fontId="42" fillId="0" borderId="0"/>
    <xf numFmtId="0" fontId="47" fillId="0" borderId="0"/>
    <xf numFmtId="0" fontId="42" fillId="0" borderId="0"/>
    <xf numFmtId="0" fontId="47" fillId="0" borderId="0"/>
    <xf numFmtId="0" fontId="3" fillId="0" borderId="0"/>
    <xf numFmtId="164" fontId="47" fillId="0" borderId="0" applyFont="0" applyFill="0" applyBorder="0" applyAlignment="0" applyProtection="0"/>
  </cellStyleXfs>
  <cellXfs count="208">
    <xf numFmtId="0" fontId="0" fillId="0" borderId="0" xfId="0"/>
    <xf numFmtId="0" fontId="47" fillId="0" borderId="0" xfId="0" applyFont="1"/>
    <xf numFmtId="0" fontId="50" fillId="0" borderId="0" xfId="0" applyFo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0" xfId="182" applyFont="1"/>
    <xf numFmtId="0" fontId="50" fillId="0" borderId="0" xfId="0" applyFont="1" applyAlignment="1">
      <alignment vertical="center"/>
    </xf>
    <xf numFmtId="0" fontId="50" fillId="0" borderId="17" xfId="0" applyFont="1" applyBorder="1" applyAlignment="1">
      <alignment vertical="center"/>
    </xf>
    <xf numFmtId="0" fontId="47" fillId="0" borderId="17" xfId="0" applyFont="1" applyBorder="1" applyAlignment="1">
      <alignment horizontal="center" vertical="center"/>
    </xf>
    <xf numFmtId="0" fontId="50" fillId="0" borderId="21" xfId="0" applyFont="1" applyBorder="1" applyAlignment="1">
      <alignment vertical="center"/>
    </xf>
    <xf numFmtId="0" fontId="47" fillId="0" borderId="17" xfId="0" applyFont="1" applyBorder="1"/>
    <xf numFmtId="0" fontId="47" fillId="29" borderId="26" xfId="0" applyFont="1" applyFill="1" applyBorder="1" applyAlignment="1">
      <alignment vertical="center"/>
    </xf>
    <xf numFmtId="0" fontId="47" fillId="29" borderId="27" xfId="0" applyFont="1" applyFill="1" applyBorder="1" applyAlignment="1">
      <alignment vertical="center"/>
    </xf>
    <xf numFmtId="0" fontId="47" fillId="0" borderId="21" xfId="0" applyFont="1" applyBorder="1"/>
    <xf numFmtId="0" fontId="47" fillId="29" borderId="19" xfId="0" applyFont="1" applyFill="1" applyBorder="1" applyAlignment="1">
      <alignment horizontal="center" textRotation="90" wrapText="1"/>
    </xf>
    <xf numFmtId="0" fontId="49" fillId="29" borderId="17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horizontal="center" vertical="center" wrapText="1"/>
    </xf>
    <xf numFmtId="0" fontId="47" fillId="0" borderId="20" xfId="182" applyFont="1" applyBorder="1" applyAlignment="1">
      <alignment horizontal="left" vertical="center" wrapText="1"/>
    </xf>
    <xf numFmtId="0" fontId="49" fillId="29" borderId="25" xfId="0" applyFont="1" applyFill="1" applyBorder="1" applyAlignment="1">
      <alignment horizontal="left" vertical="center" wrapText="1"/>
    </xf>
    <xf numFmtId="0" fontId="47" fillId="29" borderId="18" xfId="0" applyFont="1" applyFill="1" applyBorder="1" applyAlignment="1">
      <alignment horizontal="center" vertical="center" textRotation="90" wrapText="1"/>
    </xf>
    <xf numFmtId="0" fontId="49" fillId="0" borderId="17" xfId="0" applyFont="1" applyBorder="1" applyAlignment="1">
      <alignment horizontal="left" vertical="center"/>
    </xf>
    <xf numFmtId="0" fontId="50" fillId="29" borderId="18" xfId="0" applyFont="1" applyFill="1" applyBorder="1" applyAlignment="1">
      <alignment horizontal="center" textRotation="90" wrapText="1"/>
    </xf>
    <xf numFmtId="0" fontId="49" fillId="29" borderId="7" xfId="182" applyFont="1" applyFill="1" applyBorder="1" applyAlignment="1">
      <alignment vertical="center"/>
    </xf>
    <xf numFmtId="0" fontId="49" fillId="29" borderId="7" xfId="182" applyFont="1" applyFill="1" applyBorder="1"/>
    <xf numFmtId="0" fontId="47" fillId="0" borderId="22" xfId="182" applyFont="1" applyBorder="1" applyAlignment="1">
      <alignment horizontal="center" vertical="center"/>
    </xf>
    <xf numFmtId="0" fontId="49" fillId="0" borderId="19" xfId="182" applyFont="1" applyBorder="1" applyAlignment="1">
      <alignment horizontal="left" vertical="center"/>
    </xf>
    <xf numFmtId="0" fontId="47" fillId="0" borderId="19" xfId="182" applyFont="1" applyBorder="1" applyAlignment="1">
      <alignment horizontal="center" vertical="center"/>
    </xf>
    <xf numFmtId="0" fontId="47" fillId="0" borderId="19" xfId="182" applyFont="1" applyBorder="1" applyAlignment="1">
      <alignment horizontal="left" vertical="center"/>
    </xf>
    <xf numFmtId="0" fontId="49" fillId="0" borderId="20" xfId="182" applyFont="1" applyBorder="1" applyAlignment="1">
      <alignment horizontal="left" vertical="center"/>
    </xf>
    <xf numFmtId="0" fontId="47" fillId="0" borderId="19" xfId="182" applyFont="1" applyBorder="1" applyAlignment="1">
      <alignment horizontal="left" vertical="center" wrapText="1"/>
    </xf>
    <xf numFmtId="0" fontId="47" fillId="0" borderId="20" xfId="182" applyFont="1" applyBorder="1" applyAlignment="1">
      <alignment horizontal="left" vertical="center"/>
    </xf>
    <xf numFmtId="0" fontId="47" fillId="0" borderId="0" xfId="182" applyFont="1" applyAlignment="1">
      <alignment horizontal="left" vertical="center"/>
    </xf>
    <xf numFmtId="0" fontId="47" fillId="29" borderId="7" xfId="182" applyFont="1" applyFill="1" applyBorder="1" applyAlignment="1">
      <alignment horizontal="center" vertical="center"/>
    </xf>
    <xf numFmtId="0" fontId="49" fillId="0" borderId="0" xfId="182" applyFont="1" applyAlignment="1">
      <alignment horizontal="left" vertical="center"/>
    </xf>
    <xf numFmtId="0" fontId="47" fillId="0" borderId="18" xfId="182" applyFont="1" applyBorder="1" applyAlignment="1">
      <alignment horizontal="center" vertical="center"/>
    </xf>
    <xf numFmtId="0" fontId="49" fillId="0" borderId="25" xfId="182" applyFont="1" applyBorder="1" applyAlignment="1">
      <alignment horizontal="left" vertical="center"/>
    </xf>
    <xf numFmtId="0" fontId="49" fillId="29" borderId="7" xfId="238" applyFont="1" applyFill="1" applyBorder="1" applyAlignment="1">
      <alignment horizontal="center" vertical="center" wrapText="1"/>
    </xf>
    <xf numFmtId="0" fontId="47" fillId="0" borderId="0" xfId="182" applyFont="1" applyAlignment="1">
      <alignment horizontal="center" vertical="center"/>
    </xf>
    <xf numFmtId="0" fontId="49" fillId="0" borderId="0" xfId="182" applyFont="1" applyAlignment="1">
      <alignment horizontal="center" vertical="center"/>
    </xf>
    <xf numFmtId="0" fontId="47" fillId="0" borderId="24" xfId="182" applyFont="1" applyBorder="1" applyAlignment="1">
      <alignment horizontal="left" vertical="center"/>
    </xf>
    <xf numFmtId="0" fontId="51" fillId="29" borderId="22" xfId="0" applyFont="1" applyFill="1" applyBorder="1" applyAlignment="1">
      <alignment horizontal="center" wrapText="1"/>
    </xf>
    <xf numFmtId="0" fontId="56" fillId="0" borderId="19" xfId="182" applyFont="1" applyBorder="1" applyAlignment="1">
      <alignment horizontal="center" vertical="center"/>
    </xf>
    <xf numFmtId="49" fontId="56" fillId="0" borderId="19" xfId="182" applyNumberFormat="1" applyFont="1" applyBorder="1" applyAlignment="1">
      <alignment horizontal="center" vertical="center"/>
    </xf>
    <xf numFmtId="0" fontId="56" fillId="0" borderId="20" xfId="182" applyFont="1" applyBorder="1" applyAlignment="1">
      <alignment horizontal="left" vertical="center"/>
    </xf>
    <xf numFmtId="0" fontId="57" fillId="27" borderId="0" xfId="180" applyFont="1" applyFill="1" applyAlignment="1">
      <alignment vertical="center"/>
    </xf>
    <xf numFmtId="0" fontId="58" fillId="27" borderId="0" xfId="141" applyFont="1" applyFill="1" applyBorder="1" applyAlignment="1"/>
    <xf numFmtId="0" fontId="59" fillId="0" borderId="0" xfId="182" applyFont="1" applyAlignment="1">
      <alignment horizontal="left" vertical="center"/>
    </xf>
    <xf numFmtId="0" fontId="60" fillId="28" borderId="17" xfId="0" applyFont="1" applyFill="1" applyBorder="1" applyAlignment="1">
      <alignment wrapText="1"/>
    </xf>
    <xf numFmtId="0" fontId="62" fillId="0" borderId="0" xfId="182" applyFont="1" applyAlignment="1">
      <alignment horizontal="left" vertical="center"/>
    </xf>
    <xf numFmtId="0" fontId="62" fillId="28" borderId="29" xfId="218" applyFont="1" applyFill="1" applyBorder="1" applyAlignment="1">
      <alignment horizontal="left" vertical="top" wrapText="1"/>
    </xf>
    <xf numFmtId="0" fontId="62" fillId="28" borderId="29" xfId="218" applyFont="1" applyFill="1" applyBorder="1" applyAlignment="1">
      <alignment horizontal="left" vertical="top"/>
    </xf>
    <xf numFmtId="0" fontId="62" fillId="28" borderId="0" xfId="218" applyFont="1" applyFill="1" applyAlignment="1">
      <alignment horizontal="left" vertical="top"/>
    </xf>
    <xf numFmtId="0" fontId="62" fillId="0" borderId="0" xfId="0" applyFont="1"/>
    <xf numFmtId="0" fontId="60" fillId="28" borderId="17" xfId="0" applyFont="1" applyFill="1" applyBorder="1" applyAlignment="1">
      <alignment horizontal="right" wrapText="1"/>
    </xf>
    <xf numFmtId="0" fontId="60" fillId="28" borderId="17" xfId="0" applyFont="1" applyFill="1" applyBorder="1" applyAlignment="1">
      <alignment horizontal="left"/>
    </xf>
    <xf numFmtId="0" fontId="60" fillId="28" borderId="17" xfId="0" applyFont="1" applyFill="1" applyBorder="1" applyAlignment="1">
      <alignment horizontal="left" wrapText="1"/>
    </xf>
    <xf numFmtId="0" fontId="62" fillId="0" borderId="0" xfId="182" applyFont="1"/>
    <xf numFmtId="0" fontId="62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0" fillId="0" borderId="0" xfId="0" applyFont="1"/>
    <xf numFmtId="0" fontId="62" fillId="0" borderId="0" xfId="0" applyFont="1" applyAlignment="1">
      <alignment horizontal="center"/>
    </xf>
    <xf numFmtId="0" fontId="65" fillId="28" borderId="17" xfId="0" applyFont="1" applyFill="1" applyBorder="1" applyAlignment="1">
      <alignment wrapText="1"/>
    </xf>
    <xf numFmtId="0" fontId="66" fillId="28" borderId="29" xfId="218" applyFont="1" applyFill="1" applyBorder="1" applyAlignment="1">
      <alignment horizontal="left" vertical="top" wrapText="1"/>
    </xf>
    <xf numFmtId="0" fontId="49" fillId="29" borderId="7" xfId="0" applyFont="1" applyFill="1" applyBorder="1" applyAlignment="1">
      <alignment horizontal="center" vertical="center" wrapText="1"/>
    </xf>
    <xf numFmtId="0" fontId="50" fillId="0" borderId="12" xfId="0" applyFont="1" applyBorder="1" applyAlignment="1">
      <alignment vertical="center" wrapText="1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9" fillId="0" borderId="0" xfId="0" applyFont="1" applyAlignment="1">
      <alignment horizontal="left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51" fillId="29" borderId="22" xfId="0" applyFont="1" applyFill="1" applyBorder="1" applyAlignment="1">
      <alignment horizontal="center" vertical="center" wrapText="1"/>
    </xf>
    <xf numFmtId="0" fontId="51" fillId="29" borderId="19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49" fillId="29" borderId="23" xfId="0" applyFont="1" applyFill="1" applyBorder="1" applyAlignment="1">
      <alignment horizontal="center" vertical="center" wrapText="1"/>
    </xf>
    <xf numFmtId="0" fontId="49" fillId="29" borderId="22" xfId="0" applyFont="1" applyFill="1" applyBorder="1" applyAlignment="1">
      <alignment horizontal="center" vertical="center" wrapText="1"/>
    </xf>
    <xf numFmtId="0" fontId="50" fillId="29" borderId="7" xfId="0" applyFont="1" applyFill="1" applyBorder="1" applyAlignment="1">
      <alignment horizontal="center" vertical="center" wrapText="1"/>
    </xf>
    <xf numFmtId="0" fontId="47" fillId="29" borderId="7" xfId="0" quotePrefix="1" applyFont="1" applyFill="1" applyBorder="1" applyAlignment="1">
      <alignment horizontal="center" vertical="center" wrapText="1"/>
    </xf>
    <xf numFmtId="0" fontId="49" fillId="28" borderId="14" xfId="0" applyFont="1" applyFill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 indent="1"/>
    </xf>
    <xf numFmtId="0" fontId="47" fillId="28" borderId="13" xfId="0" applyFont="1" applyFill="1" applyBorder="1" applyAlignment="1">
      <alignment horizontal="left" vertical="center" wrapText="1" indent="1"/>
    </xf>
    <xf numFmtId="0" fontId="50" fillId="0" borderId="12" xfId="0" applyFont="1" applyBorder="1" applyAlignment="1">
      <alignment horizontal="left" vertical="center" wrapText="1"/>
    </xf>
    <xf numFmtId="0" fontId="47" fillId="28" borderId="19" xfId="0" applyFont="1" applyFill="1" applyBorder="1" applyAlignment="1">
      <alignment horizontal="center" vertical="center" wrapText="1"/>
    </xf>
    <xf numFmtId="0" fontId="47" fillId="28" borderId="13" xfId="0" applyFont="1" applyFill="1" applyBorder="1" applyAlignment="1">
      <alignment horizontal="center" vertical="center" wrapText="1"/>
    </xf>
    <xf numFmtId="0" fontId="49" fillId="28" borderId="12" xfId="0" applyFont="1" applyFill="1" applyBorder="1" applyAlignment="1">
      <alignment horizontal="left" vertical="center" wrapText="1"/>
    </xf>
    <xf numFmtId="0" fontId="47" fillId="28" borderId="12" xfId="0" applyFont="1" applyFill="1" applyBorder="1" applyAlignment="1">
      <alignment horizontal="left" vertical="center" wrapText="1" indent="1"/>
    </xf>
    <xf numFmtId="0" fontId="49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 indent="1"/>
    </xf>
    <xf numFmtId="0" fontId="47" fillId="28" borderId="12" xfId="0" applyFont="1" applyFill="1" applyBorder="1" applyAlignment="1">
      <alignment horizontal="center" vertical="center" wrapText="1"/>
    </xf>
    <xf numFmtId="0" fontId="49" fillId="28" borderId="13" xfId="0" applyFont="1" applyFill="1" applyBorder="1" applyAlignment="1">
      <alignment horizontal="left" vertical="center" wrapText="1"/>
    </xf>
    <xf numFmtId="0" fontId="50" fillId="0" borderId="7" xfId="0" applyFont="1" applyBorder="1" applyAlignment="1">
      <alignment horizontal="left" vertical="center" wrapText="1"/>
    </xf>
    <xf numFmtId="0" fontId="50" fillId="0" borderId="7" xfId="0" applyFont="1" applyBorder="1" applyAlignment="1">
      <alignment vertical="center" wrapText="1"/>
    </xf>
    <xf numFmtId="0" fontId="49" fillId="0" borderId="16" xfId="0" applyFont="1" applyBorder="1" applyAlignment="1">
      <alignment horizontal="left" vertical="center" wrapText="1"/>
    </xf>
    <xf numFmtId="0" fontId="50" fillId="0" borderId="14" xfId="0" applyFont="1" applyBorder="1" applyAlignment="1">
      <alignment vertical="center" wrapText="1"/>
    </xf>
    <xf numFmtId="0" fontId="50" fillId="0" borderId="15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50" fillId="0" borderId="13" xfId="0" applyFont="1" applyBorder="1" applyAlignment="1">
      <alignment vertical="center" wrapText="1"/>
    </xf>
    <xf numFmtId="0" fontId="50" fillId="0" borderId="12" xfId="182" applyFont="1" applyBorder="1" applyAlignment="1">
      <alignment horizontal="left" vertical="center" wrapText="1"/>
    </xf>
    <xf numFmtId="0" fontId="50" fillId="0" borderId="15" xfId="0" applyFont="1" applyBorder="1" applyAlignment="1">
      <alignment horizontal="left" vertical="center" wrapText="1"/>
    </xf>
    <xf numFmtId="0" fontId="49" fillId="28" borderId="12" xfId="0" applyFont="1" applyFill="1" applyBorder="1" applyAlignment="1">
      <alignment vertical="center" wrapText="1"/>
    </xf>
    <xf numFmtId="0" fontId="49" fillId="28" borderId="16" xfId="0" applyFont="1" applyFill="1" applyBorder="1" applyAlignment="1">
      <alignment horizontal="left" vertical="center" wrapText="1"/>
    </xf>
    <xf numFmtId="0" fontId="47" fillId="29" borderId="24" xfId="0" quotePrefix="1" applyFont="1" applyFill="1" applyBorder="1" applyAlignment="1">
      <alignment horizontal="center" vertical="center" wrapText="1"/>
    </xf>
    <xf numFmtId="0" fontId="50" fillId="28" borderId="12" xfId="0" applyFont="1" applyFill="1" applyBorder="1" applyAlignment="1">
      <alignment horizontal="left" vertical="center" wrapText="1" indent="2"/>
    </xf>
    <xf numFmtId="0" fontId="49" fillId="0" borderId="12" xfId="0" applyFont="1" applyBorder="1" applyAlignment="1">
      <alignment vertical="center" wrapText="1"/>
    </xf>
    <xf numFmtId="0" fontId="50" fillId="0" borderId="12" xfId="0" applyFont="1" applyBorder="1" applyAlignment="1">
      <alignment horizontal="left" vertical="center" wrapText="1" indent="2"/>
    </xf>
    <xf numFmtId="0" fontId="47" fillId="28" borderId="12" xfId="0" applyFont="1" applyFill="1" applyBorder="1" applyAlignment="1">
      <alignment horizontal="left" vertical="center" wrapText="1"/>
    </xf>
    <xf numFmtId="0" fontId="49" fillId="28" borderId="12" xfId="0" applyFont="1" applyFill="1" applyBorder="1" applyAlignment="1">
      <alignment horizontal="justify" vertical="center" wrapText="1"/>
    </xf>
    <xf numFmtId="0" fontId="47" fillId="28" borderId="15" xfId="0" applyFont="1" applyFill="1" applyBorder="1" applyAlignment="1">
      <alignment horizontal="center" vertical="center" wrapText="1"/>
    </xf>
    <xf numFmtId="0" fontId="47" fillId="28" borderId="15" xfId="0" applyFont="1" applyFill="1" applyBorder="1" applyAlignment="1">
      <alignment horizontal="left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28" borderId="16" xfId="0" applyFont="1" applyFill="1" applyBorder="1" applyAlignment="1">
      <alignment horizontal="center" vertical="center" wrapText="1"/>
    </xf>
    <xf numFmtId="0" fontId="47" fillId="0" borderId="15" xfId="0" applyFont="1" applyBorder="1" applyAlignment="1">
      <alignment horizontal="left" vertical="center" wrapText="1" indent="1"/>
    </xf>
    <xf numFmtId="0" fontId="49" fillId="0" borderId="0" xfId="0" applyFont="1" applyAlignment="1">
      <alignment horizontal="justify"/>
    </xf>
    <xf numFmtId="0" fontId="57" fillId="0" borderId="0" xfId="0" applyFont="1" applyAlignment="1">
      <alignment shrinkToFit="1"/>
    </xf>
    <xf numFmtId="0" fontId="57" fillId="0" borderId="0" xfId="0" applyFont="1"/>
    <xf numFmtId="0" fontId="67" fillId="0" borderId="0" xfId="0" applyFont="1"/>
    <xf numFmtId="0" fontId="57" fillId="0" borderId="0" xfId="0" applyFont="1" applyAlignment="1">
      <alignment vertical="center"/>
    </xf>
    <xf numFmtId="0" fontId="57" fillId="0" borderId="0" xfId="0" applyFont="1" applyAlignment="1">
      <alignment horizontal="left" vertical="center"/>
    </xf>
    <xf numFmtId="0" fontId="57" fillId="0" borderId="0" xfId="0" applyFont="1" applyAlignment="1">
      <alignment horizontal="center"/>
    </xf>
    <xf numFmtId="0" fontId="68" fillId="27" borderId="0" xfId="141" applyFont="1" applyFill="1" applyBorder="1" applyAlignment="1"/>
    <xf numFmtId="0" fontId="5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51" fillId="32" borderId="17" xfId="0" applyFont="1" applyFill="1" applyBorder="1" applyAlignment="1">
      <alignment horizontal="left"/>
    </xf>
    <xf numFmtId="0" fontId="47" fillId="31" borderId="17" xfId="0" applyFont="1" applyFill="1" applyBorder="1" applyAlignment="1">
      <alignment horizontal="left"/>
    </xf>
    <xf numFmtId="14" fontId="51" fillId="32" borderId="17" xfId="0" applyNumberFormat="1" applyFont="1" applyFill="1" applyBorder="1" applyAlignment="1">
      <alignment horizontal="left"/>
    </xf>
    <xf numFmtId="49" fontId="62" fillId="28" borderId="0" xfId="201" applyNumberFormat="1" applyFont="1" applyFill="1" applyAlignment="1">
      <alignment horizontal="center" vertical="center"/>
    </xf>
    <xf numFmtId="49" fontId="51" fillId="32" borderId="17" xfId="0" applyNumberFormat="1" applyFont="1" applyFill="1" applyBorder="1" applyAlignment="1">
      <alignment horizontal="left"/>
    </xf>
    <xf numFmtId="166" fontId="47" fillId="0" borderId="12" xfId="0" applyNumberFormat="1" applyFont="1" applyBorder="1"/>
    <xf numFmtId="166" fontId="49" fillId="28" borderId="16" xfId="0" applyNumberFormat="1" applyFont="1" applyFill="1" applyBorder="1"/>
    <xf numFmtId="166" fontId="47" fillId="31" borderId="12" xfId="0" applyNumberFormat="1" applyFont="1" applyFill="1" applyBorder="1"/>
    <xf numFmtId="0" fontId="49" fillId="0" borderId="0" xfId="0" applyFont="1" applyAlignment="1">
      <alignment horizontal="left" vertical="top"/>
    </xf>
    <xf numFmtId="0" fontId="49" fillId="29" borderId="21" xfId="0" applyFont="1" applyFill="1" applyBorder="1" applyAlignment="1">
      <alignment horizontal="left" vertical="center" wrapText="1"/>
    </xf>
    <xf numFmtId="0" fontId="49" fillId="29" borderId="24" xfId="0" applyFont="1" applyFill="1" applyBorder="1" applyAlignment="1">
      <alignment horizontal="left" vertical="center" wrapText="1"/>
    </xf>
    <xf numFmtId="0" fontId="69" fillId="27" borderId="0" xfId="182" applyFont="1" applyFill="1" applyAlignment="1">
      <alignment vertical="center"/>
    </xf>
    <xf numFmtId="0" fontId="61" fillId="33" borderId="17" xfId="0" applyFont="1" applyFill="1" applyBorder="1" applyAlignment="1">
      <alignment horizontal="left"/>
    </xf>
    <xf numFmtId="0" fontId="62" fillId="28" borderId="17" xfId="0" applyFont="1" applyFill="1" applyBorder="1" applyAlignment="1">
      <alignment horizontal="left"/>
    </xf>
    <xf numFmtId="14" fontId="72" fillId="33" borderId="17" xfId="0" applyNumberFormat="1" applyFont="1" applyFill="1" applyBorder="1" applyAlignment="1">
      <alignment horizontal="left"/>
    </xf>
    <xf numFmtId="0" fontId="49" fillId="29" borderId="0" xfId="0" applyFont="1" applyFill="1" applyAlignment="1">
      <alignment horizontal="left" vertical="center" wrapText="1"/>
    </xf>
    <xf numFmtId="0" fontId="73" fillId="29" borderId="7" xfId="0" quotePrefix="1" applyFont="1" applyFill="1" applyBorder="1" applyAlignment="1">
      <alignment horizontal="center" vertical="center" wrapText="1"/>
    </xf>
    <xf numFmtId="0" fontId="50" fillId="0" borderId="14" xfId="0" applyFont="1" applyBorder="1" applyAlignment="1">
      <alignment horizontal="left" vertical="center" wrapText="1"/>
    </xf>
    <xf numFmtId="3" fontId="74" fillId="0" borderId="30" xfId="0" applyNumberFormat="1" applyFont="1" applyBorder="1" applyAlignment="1">
      <alignment horizontal="right"/>
    </xf>
    <xf numFmtId="0" fontId="50" fillId="0" borderId="16" xfId="0" applyFont="1" applyBorder="1" applyAlignment="1">
      <alignment horizontal="left" vertical="center" wrapText="1"/>
    </xf>
    <xf numFmtId="3" fontId="75" fillId="0" borderId="30" xfId="0" applyNumberFormat="1" applyFont="1" applyBorder="1" applyAlignment="1">
      <alignment horizontal="right"/>
    </xf>
    <xf numFmtId="0" fontId="47" fillId="0" borderId="12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 wrapText="1"/>
    </xf>
    <xf numFmtId="0" fontId="53" fillId="0" borderId="12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left" vertical="center" wrapText="1"/>
    </xf>
    <xf numFmtId="0" fontId="47" fillId="0" borderId="7" xfId="0" applyFont="1" applyBorder="1" applyAlignment="1">
      <alignment horizontal="center" vertical="center" wrapText="1"/>
    </xf>
    <xf numFmtId="0" fontId="67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14" fontId="61" fillId="33" borderId="17" xfId="0" applyNumberFormat="1" applyFont="1" applyFill="1" applyBorder="1" applyAlignment="1">
      <alignment horizontal="left"/>
    </xf>
    <xf numFmtId="0" fontId="48" fillId="0" borderId="0" xfId="0" applyFont="1"/>
    <xf numFmtId="0" fontId="50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50" fillId="29" borderId="19" xfId="0" applyFont="1" applyFill="1" applyBorder="1" applyAlignment="1">
      <alignment horizontal="center" textRotation="90" wrapText="1"/>
    </xf>
    <xf numFmtId="0" fontId="49" fillId="0" borderId="13" xfId="0" applyFont="1" applyBorder="1" applyAlignment="1">
      <alignment horizontal="left" vertical="center" wrapText="1"/>
    </xf>
    <xf numFmtId="0" fontId="50" fillId="0" borderId="13" xfId="0" applyFont="1" applyBorder="1" applyAlignment="1">
      <alignment horizontal="left" vertical="center" wrapText="1"/>
    </xf>
    <xf numFmtId="0" fontId="49" fillId="0" borderId="7" xfId="0" applyFont="1" applyBorder="1" applyAlignment="1">
      <alignment vertical="center" wrapText="1"/>
    </xf>
    <xf numFmtId="0" fontId="47" fillId="0" borderId="21" xfId="0" applyFont="1" applyBorder="1" applyAlignment="1">
      <alignment horizontal="center"/>
    </xf>
    <xf numFmtId="0" fontId="6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12" xfId="0" applyFont="1" applyBorder="1" applyAlignment="1">
      <alignment horizontal="center" vertical="center" wrapText="1"/>
    </xf>
    <xf numFmtId="0" fontId="50" fillId="0" borderId="12" xfId="0" applyFont="1" applyBorder="1" applyAlignment="1">
      <alignment horizontal="left" vertical="center" wrapText="1" indent="4"/>
    </xf>
    <xf numFmtId="0" fontId="47" fillId="0" borderId="15" xfId="0" applyFont="1" applyBorder="1" applyAlignment="1">
      <alignment horizontal="center" vertical="center" wrapText="1"/>
    </xf>
    <xf numFmtId="0" fontId="70" fillId="0" borderId="0" xfId="0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49" fillId="0" borderId="14" xfId="0" applyFont="1" applyBorder="1" applyAlignment="1">
      <alignment horizontal="justify" vertical="center" wrapText="1"/>
    </xf>
    <xf numFmtId="0" fontId="47" fillId="0" borderId="14" xfId="0" applyFont="1" applyBorder="1" applyAlignment="1">
      <alignment horizontal="center" vertical="center" wrapText="1"/>
    </xf>
    <xf numFmtId="166" fontId="71" fillId="0" borderId="30" xfId="0" applyNumberFormat="1" applyFont="1" applyBorder="1" applyAlignment="1">
      <alignment horizontal="right"/>
    </xf>
    <xf numFmtId="0" fontId="47" fillId="0" borderId="12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9" fillId="0" borderId="12" xfId="0" applyFont="1" applyBorder="1" applyAlignment="1">
      <alignment horizontal="justify" vertical="center" wrapText="1"/>
    </xf>
    <xf numFmtId="0" fontId="64" fillId="0" borderId="12" xfId="0" applyFont="1" applyBorder="1" applyAlignment="1">
      <alignment horizontal="center" vertical="center" wrapText="1"/>
    </xf>
    <xf numFmtId="166" fontId="63" fillId="31" borderId="12" xfId="0" applyNumberFormat="1" applyFont="1" applyFill="1" applyBorder="1"/>
    <xf numFmtId="166" fontId="49" fillId="31" borderId="12" xfId="0" applyNumberFormat="1" applyFont="1" applyFill="1" applyBorder="1"/>
    <xf numFmtId="0" fontId="49" fillId="0" borderId="13" xfId="0" applyFont="1" applyBorder="1" applyAlignment="1">
      <alignment horizontal="justify" vertical="center" wrapText="1"/>
    </xf>
    <xf numFmtId="166" fontId="49" fillId="31" borderId="13" xfId="0" applyNumberFormat="1" applyFont="1" applyFill="1" applyBorder="1"/>
    <xf numFmtId="0" fontId="49" fillId="0" borderId="7" xfId="0" applyFont="1" applyBorder="1" applyAlignment="1">
      <alignment horizontal="justify" vertical="center" wrapText="1"/>
    </xf>
    <xf numFmtId="0" fontId="49" fillId="0" borderId="16" xfId="0" applyFont="1" applyBorder="1" applyAlignment="1">
      <alignment horizontal="justify" vertical="center" wrapText="1"/>
    </xf>
    <xf numFmtId="0" fontId="47" fillId="0" borderId="12" xfId="0" applyFont="1" applyBorder="1" applyAlignment="1">
      <alignment horizontal="justify" vertical="center" wrapText="1"/>
    </xf>
    <xf numFmtId="0" fontId="47" fillId="0" borderId="19" xfId="0" applyFont="1" applyBorder="1" applyAlignment="1">
      <alignment horizontal="center" vertical="center" wrapText="1"/>
    </xf>
    <xf numFmtId="0" fontId="50" fillId="0" borderId="19" xfId="0" applyFont="1" applyBorder="1" applyAlignment="1">
      <alignment vertical="center" wrapText="1"/>
    </xf>
    <xf numFmtId="0" fontId="49" fillId="0" borderId="15" xfId="0" applyFont="1" applyBorder="1" applyAlignment="1">
      <alignment vertical="center" wrapText="1"/>
    </xf>
    <xf numFmtId="166" fontId="49" fillId="28" borderId="19" xfId="0" applyNumberFormat="1" applyFont="1" applyFill="1" applyBorder="1"/>
    <xf numFmtId="166" fontId="49" fillId="31" borderId="18" xfId="0" applyNumberFormat="1" applyFont="1" applyFill="1" applyBorder="1"/>
    <xf numFmtId="166" fontId="47" fillId="0" borderId="14" xfId="0" applyNumberFormat="1" applyFont="1" applyBorder="1"/>
    <xf numFmtId="0" fontId="47" fillId="0" borderId="15" xfId="0" applyFont="1" applyBorder="1" applyAlignment="1">
      <alignment horizontal="left" vertical="center" wrapText="1"/>
    </xf>
    <xf numFmtId="0" fontId="49" fillId="29" borderId="8" xfId="182" applyFont="1" applyFill="1" applyBorder="1" applyAlignment="1">
      <alignment horizontal="center" vertical="center"/>
    </xf>
    <xf numFmtId="0" fontId="49" fillId="29" borderId="29" xfId="182" applyFont="1" applyFill="1" applyBorder="1" applyAlignment="1">
      <alignment horizontal="center" vertical="center"/>
    </xf>
    <xf numFmtId="0" fontId="49" fillId="29" borderId="23" xfId="182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47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left"/>
    </xf>
    <xf numFmtId="0" fontId="47" fillId="29" borderId="26" xfId="0" applyFont="1" applyFill="1" applyBorder="1" applyAlignment="1">
      <alignment horizontal="center" vertical="center"/>
    </xf>
    <xf numFmtId="0" fontId="47" fillId="29" borderId="28" xfId="0" applyFont="1" applyFill="1" applyBorder="1" applyAlignment="1">
      <alignment horizontal="center" vertical="center"/>
    </xf>
    <xf numFmtId="0" fontId="47" fillId="29" borderId="27" xfId="0" applyFont="1" applyFill="1" applyBorder="1" applyAlignment="1">
      <alignment horizontal="center" vertical="center"/>
    </xf>
    <xf numFmtId="0" fontId="47" fillId="29" borderId="24" xfId="0" applyFont="1" applyFill="1" applyBorder="1" applyAlignment="1">
      <alignment horizontal="center" vertical="center"/>
    </xf>
    <xf numFmtId="0" fontId="47" fillId="29" borderId="20" xfId="0" applyFont="1" applyFill="1" applyBorder="1" applyAlignment="1">
      <alignment horizontal="center" vertical="center"/>
    </xf>
    <xf numFmtId="0" fontId="47" fillId="29" borderId="25" xfId="0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</cellXfs>
  <cellStyles count="247">
    <cellStyle name="20% - 1. jelölőszín" xfId="1" xr:uid="{00000000-0005-0000-0000-000000000000}"/>
    <cellStyle name="20% - 1. jelölőszín 2" xfId="2" xr:uid="{00000000-0005-0000-0000-000001000000}"/>
    <cellStyle name="20% - 1. jelölőszín_20130128_ITS on reporting_Annex I_CA" xfId="3" xr:uid="{00000000-0005-0000-0000-000002000000}"/>
    <cellStyle name="20% - 2. jelölőszín" xfId="4" xr:uid="{00000000-0005-0000-0000-000003000000}"/>
    <cellStyle name="20% - 2. jelölőszín 2" xfId="5" xr:uid="{00000000-0005-0000-0000-000004000000}"/>
    <cellStyle name="20% - 2. jelölőszín_20130128_ITS on reporting_Annex I_CA" xfId="6" xr:uid="{00000000-0005-0000-0000-000005000000}"/>
    <cellStyle name="20% - 3. jelölőszín" xfId="7" xr:uid="{00000000-0005-0000-0000-000006000000}"/>
    <cellStyle name="20% - 3. jelölőszín 2" xfId="8" xr:uid="{00000000-0005-0000-0000-000007000000}"/>
    <cellStyle name="20% - 3. jelölőszín_20130128_ITS on reporting_Annex I_CA" xfId="9" xr:uid="{00000000-0005-0000-0000-000008000000}"/>
    <cellStyle name="20% - 4. jelölőszín" xfId="10" xr:uid="{00000000-0005-0000-0000-000009000000}"/>
    <cellStyle name="20% - 4. jelölőszín 2" xfId="11" xr:uid="{00000000-0005-0000-0000-00000A000000}"/>
    <cellStyle name="20% - 4. jelölőszín_20130128_ITS on reporting_Annex I_CA" xfId="12" xr:uid="{00000000-0005-0000-0000-00000B000000}"/>
    <cellStyle name="20% - 5. jelölőszín" xfId="13" xr:uid="{00000000-0005-0000-0000-00000C000000}"/>
    <cellStyle name="20% - 5. jelölőszín 2" xfId="14" xr:uid="{00000000-0005-0000-0000-00000D000000}"/>
    <cellStyle name="20% - 5. jelölőszín_20130128_ITS on reporting_Annex I_CA" xfId="15" xr:uid="{00000000-0005-0000-0000-00000E000000}"/>
    <cellStyle name="20% - 6. jelölőszín" xfId="16" xr:uid="{00000000-0005-0000-0000-00000F000000}"/>
    <cellStyle name="20% - 6. jelölőszín 2" xfId="17" xr:uid="{00000000-0005-0000-0000-000010000000}"/>
    <cellStyle name="20% - 6. jelölőszín_20130128_ITS on reporting_Annex I_CA" xfId="18" xr:uid="{00000000-0005-0000-0000-000011000000}"/>
    <cellStyle name="20% - Accent1" xfId="19" xr:uid="{00000000-0005-0000-0000-000012000000}"/>
    <cellStyle name="20% - Accent1 2" xfId="20" xr:uid="{00000000-0005-0000-0000-000013000000}"/>
    <cellStyle name="20% - Accent2" xfId="21" xr:uid="{00000000-0005-0000-0000-000014000000}"/>
    <cellStyle name="20% - Accent2 2" xfId="22" xr:uid="{00000000-0005-0000-0000-000015000000}"/>
    <cellStyle name="20% - Accent3" xfId="23" xr:uid="{00000000-0005-0000-0000-000016000000}"/>
    <cellStyle name="20% - Accent3 2" xfId="24" xr:uid="{00000000-0005-0000-0000-000017000000}"/>
    <cellStyle name="20% - Accent4" xfId="25" xr:uid="{00000000-0005-0000-0000-000018000000}"/>
    <cellStyle name="20% - Accent4 2" xfId="26" xr:uid="{00000000-0005-0000-0000-000019000000}"/>
    <cellStyle name="20% - Accent5" xfId="27" xr:uid="{00000000-0005-0000-0000-00001A000000}"/>
    <cellStyle name="20% - Accent5 2" xfId="28" xr:uid="{00000000-0005-0000-0000-00001B000000}"/>
    <cellStyle name="20% - Accent6" xfId="29" xr:uid="{00000000-0005-0000-0000-00001C000000}"/>
    <cellStyle name="20% - Accent6 2" xfId="30" xr:uid="{00000000-0005-0000-0000-00001D000000}"/>
    <cellStyle name="20% - Énfasis1" xfId="31" xr:uid="{00000000-0005-0000-0000-00001E000000}"/>
    <cellStyle name="20% - Énfasis2" xfId="32" xr:uid="{00000000-0005-0000-0000-00001F000000}"/>
    <cellStyle name="20% - Énfasis3" xfId="33" xr:uid="{00000000-0005-0000-0000-000020000000}"/>
    <cellStyle name="20% - Énfasis4" xfId="34" xr:uid="{00000000-0005-0000-0000-000021000000}"/>
    <cellStyle name="20% - Énfasis5" xfId="35" xr:uid="{00000000-0005-0000-0000-000022000000}"/>
    <cellStyle name="20% - Énfasis6" xfId="36" xr:uid="{00000000-0005-0000-0000-000023000000}"/>
    <cellStyle name="40% - 1. jelölőszín" xfId="37" xr:uid="{00000000-0005-0000-0000-000024000000}"/>
    <cellStyle name="40% - 1. jelölőszín 2" xfId="38" xr:uid="{00000000-0005-0000-0000-000025000000}"/>
    <cellStyle name="40% - 1. jelölőszín_20130128_ITS on reporting_Annex I_CA" xfId="39" xr:uid="{00000000-0005-0000-0000-000026000000}"/>
    <cellStyle name="40% - 2. jelölőszín" xfId="40" xr:uid="{00000000-0005-0000-0000-000027000000}"/>
    <cellStyle name="40% - 2. jelölőszín 2" xfId="41" xr:uid="{00000000-0005-0000-0000-000028000000}"/>
    <cellStyle name="40% - 2. jelölőszín_20130128_ITS on reporting_Annex I_CA" xfId="42" xr:uid="{00000000-0005-0000-0000-000029000000}"/>
    <cellStyle name="40% - 3. jelölőszín" xfId="43" xr:uid="{00000000-0005-0000-0000-00002A000000}"/>
    <cellStyle name="40% - 3. jelölőszín 2" xfId="44" xr:uid="{00000000-0005-0000-0000-00002B000000}"/>
    <cellStyle name="40% - 3. jelölőszín_20130128_ITS on reporting_Annex I_CA" xfId="45" xr:uid="{00000000-0005-0000-0000-00002C000000}"/>
    <cellStyle name="40% - 4. jelölőszín" xfId="46" xr:uid="{00000000-0005-0000-0000-00002D000000}"/>
    <cellStyle name="40% - 4. jelölőszín 2" xfId="47" xr:uid="{00000000-0005-0000-0000-00002E000000}"/>
    <cellStyle name="40% - 4. jelölőszín_20130128_ITS on reporting_Annex I_CA" xfId="48" xr:uid="{00000000-0005-0000-0000-00002F000000}"/>
    <cellStyle name="40% - 5. jelölőszín" xfId="49" xr:uid="{00000000-0005-0000-0000-000030000000}"/>
    <cellStyle name="40% - 5. jelölőszín 2" xfId="50" xr:uid="{00000000-0005-0000-0000-000031000000}"/>
    <cellStyle name="40% - 5. jelölőszín_20130128_ITS on reporting_Annex I_CA" xfId="51" xr:uid="{00000000-0005-0000-0000-000032000000}"/>
    <cellStyle name="40% - 6. jelölőszín" xfId="52" xr:uid="{00000000-0005-0000-0000-000033000000}"/>
    <cellStyle name="40% - 6. jelölőszín 2" xfId="53" xr:uid="{00000000-0005-0000-0000-000034000000}"/>
    <cellStyle name="40% - 6. jelölőszín_20130128_ITS on reporting_Annex I_CA" xfId="54" xr:uid="{00000000-0005-0000-0000-000035000000}"/>
    <cellStyle name="40% - Accent1" xfId="55" xr:uid="{00000000-0005-0000-0000-000036000000}"/>
    <cellStyle name="40% - Accent1 2" xfId="56" xr:uid="{00000000-0005-0000-0000-000037000000}"/>
    <cellStyle name="40% - Accent2" xfId="57" xr:uid="{00000000-0005-0000-0000-000038000000}"/>
    <cellStyle name="40% - Accent2 2" xfId="58" xr:uid="{00000000-0005-0000-0000-000039000000}"/>
    <cellStyle name="40% - Accent3" xfId="59" xr:uid="{00000000-0005-0000-0000-00003A000000}"/>
    <cellStyle name="40% - Accent3 2" xfId="60" xr:uid="{00000000-0005-0000-0000-00003B000000}"/>
    <cellStyle name="40% - Accent4" xfId="61" xr:uid="{00000000-0005-0000-0000-00003C000000}"/>
    <cellStyle name="40% - Accent4 2" xfId="62" xr:uid="{00000000-0005-0000-0000-00003D000000}"/>
    <cellStyle name="40% - Accent5" xfId="63" xr:uid="{00000000-0005-0000-0000-00003E000000}"/>
    <cellStyle name="40% - Accent5 2" xfId="64" xr:uid="{00000000-0005-0000-0000-00003F000000}"/>
    <cellStyle name="40% - Accent6" xfId="65" xr:uid="{00000000-0005-0000-0000-000040000000}"/>
    <cellStyle name="40% - Accent6 2" xfId="66" xr:uid="{00000000-0005-0000-0000-000041000000}"/>
    <cellStyle name="40% - Énfasis1" xfId="67" xr:uid="{00000000-0005-0000-0000-000042000000}"/>
    <cellStyle name="40% - Énfasis2" xfId="68" xr:uid="{00000000-0005-0000-0000-000043000000}"/>
    <cellStyle name="40% - Énfasis3" xfId="69" xr:uid="{00000000-0005-0000-0000-000044000000}"/>
    <cellStyle name="40% - Énfasis4" xfId="70" xr:uid="{00000000-0005-0000-0000-000045000000}"/>
    <cellStyle name="40% - Énfasis5" xfId="71" xr:uid="{00000000-0005-0000-0000-000046000000}"/>
    <cellStyle name="40% - Énfasis6" xfId="72" xr:uid="{00000000-0005-0000-0000-000047000000}"/>
    <cellStyle name="60% - 1. jelölőszín" xfId="73" xr:uid="{00000000-0005-0000-0000-000048000000}"/>
    <cellStyle name="60% - 2. jelölőszín" xfId="74" xr:uid="{00000000-0005-0000-0000-000049000000}"/>
    <cellStyle name="60% - 3. jelölőszín" xfId="75" xr:uid="{00000000-0005-0000-0000-00004A000000}"/>
    <cellStyle name="60% - 4. jelölőszín" xfId="76" xr:uid="{00000000-0005-0000-0000-00004B000000}"/>
    <cellStyle name="60% - 5. jelölőszín" xfId="77" xr:uid="{00000000-0005-0000-0000-00004C000000}"/>
    <cellStyle name="60% - 6. jelölőszín" xfId="78" xr:uid="{00000000-0005-0000-0000-00004D000000}"/>
    <cellStyle name="60% - Accent1" xfId="79" xr:uid="{00000000-0005-0000-0000-00004E000000}"/>
    <cellStyle name="60% - Accent1 2" xfId="80" xr:uid="{00000000-0005-0000-0000-00004F000000}"/>
    <cellStyle name="60% - Accent2" xfId="81" xr:uid="{00000000-0005-0000-0000-000050000000}"/>
    <cellStyle name="60% - Accent2 2" xfId="82" xr:uid="{00000000-0005-0000-0000-000051000000}"/>
    <cellStyle name="60% - Accent3" xfId="83" xr:uid="{00000000-0005-0000-0000-000052000000}"/>
    <cellStyle name="60% - Accent3 2" xfId="84" xr:uid="{00000000-0005-0000-0000-000053000000}"/>
    <cellStyle name="60% - Accent4" xfId="85" xr:uid="{00000000-0005-0000-0000-000054000000}"/>
    <cellStyle name="60% - Accent4 2" xfId="86" xr:uid="{00000000-0005-0000-0000-000055000000}"/>
    <cellStyle name="60% - Accent5" xfId="87" xr:uid="{00000000-0005-0000-0000-000056000000}"/>
    <cellStyle name="60% - Accent5 2" xfId="88" xr:uid="{00000000-0005-0000-0000-000057000000}"/>
    <cellStyle name="60% - Accent6" xfId="89" xr:uid="{00000000-0005-0000-0000-000058000000}"/>
    <cellStyle name="60% - Accent6 2" xfId="90" xr:uid="{00000000-0005-0000-0000-000059000000}"/>
    <cellStyle name="60% - Énfasis1" xfId="91" xr:uid="{00000000-0005-0000-0000-00005A000000}"/>
    <cellStyle name="60% - Énfasis2" xfId="92" xr:uid="{00000000-0005-0000-0000-00005B000000}"/>
    <cellStyle name="60% - Énfasis3" xfId="93" xr:uid="{00000000-0005-0000-0000-00005C000000}"/>
    <cellStyle name="60% - Énfasis4" xfId="94" xr:uid="{00000000-0005-0000-0000-00005D000000}"/>
    <cellStyle name="60% - Énfasis5" xfId="95" xr:uid="{00000000-0005-0000-0000-00005E000000}"/>
    <cellStyle name="60% - Énfasis6" xfId="96" xr:uid="{00000000-0005-0000-0000-00005F000000}"/>
    <cellStyle name="Accent1" xfId="97" xr:uid="{00000000-0005-0000-0000-000060000000}"/>
    <cellStyle name="Accent1 2" xfId="98" xr:uid="{00000000-0005-0000-0000-000061000000}"/>
    <cellStyle name="Accent2" xfId="99" xr:uid="{00000000-0005-0000-0000-000062000000}"/>
    <cellStyle name="Accent2 2" xfId="100" xr:uid="{00000000-0005-0000-0000-000063000000}"/>
    <cellStyle name="Accent3" xfId="101" xr:uid="{00000000-0005-0000-0000-000064000000}"/>
    <cellStyle name="Accent3 2" xfId="102" xr:uid="{00000000-0005-0000-0000-000065000000}"/>
    <cellStyle name="Accent4" xfId="103" xr:uid="{00000000-0005-0000-0000-000066000000}"/>
    <cellStyle name="Accent4 2" xfId="104" xr:uid="{00000000-0005-0000-0000-000067000000}"/>
    <cellStyle name="Accent5" xfId="105" xr:uid="{00000000-0005-0000-0000-000068000000}"/>
    <cellStyle name="Accent5 2" xfId="106" xr:uid="{00000000-0005-0000-0000-000069000000}"/>
    <cellStyle name="Accent6" xfId="107" xr:uid="{00000000-0005-0000-0000-00006A000000}"/>
    <cellStyle name="Accent6 2" xfId="108" xr:uid="{00000000-0005-0000-0000-00006B000000}"/>
    <cellStyle name="Bad" xfId="109" xr:uid="{00000000-0005-0000-0000-00006C000000}"/>
    <cellStyle name="Bad 2" xfId="110" xr:uid="{00000000-0005-0000-0000-00006D000000}"/>
    <cellStyle name="Bevitel" xfId="111" xr:uid="{00000000-0005-0000-0000-00006E000000}"/>
    <cellStyle name="Buena" xfId="112" xr:uid="{00000000-0005-0000-0000-00006F000000}"/>
    <cellStyle name="Calculation" xfId="113" xr:uid="{00000000-0005-0000-0000-000070000000}"/>
    <cellStyle name="Calculation 2" xfId="114" xr:uid="{00000000-0005-0000-0000-000071000000}"/>
    <cellStyle name="Cálculo" xfId="115" xr:uid="{00000000-0005-0000-0000-000072000000}"/>
    <cellStyle name="Celda de comprobación" xfId="116" xr:uid="{00000000-0005-0000-0000-000073000000}"/>
    <cellStyle name="Celda vinculada" xfId="117" xr:uid="{00000000-0005-0000-0000-000074000000}"/>
    <cellStyle name="Check Cell" xfId="118" xr:uid="{00000000-0005-0000-0000-000075000000}"/>
    <cellStyle name="Check Cell 2" xfId="119" xr:uid="{00000000-0005-0000-0000-000076000000}"/>
    <cellStyle name="Cím" xfId="120" xr:uid="{00000000-0005-0000-0000-000077000000}"/>
    <cellStyle name="Címsor 1" xfId="121" xr:uid="{00000000-0005-0000-0000-000078000000}"/>
    <cellStyle name="Címsor 2" xfId="122" xr:uid="{00000000-0005-0000-0000-000079000000}"/>
    <cellStyle name="Címsor 3" xfId="123" xr:uid="{00000000-0005-0000-0000-00007A000000}"/>
    <cellStyle name="Címsor 4" xfId="124" xr:uid="{00000000-0005-0000-0000-00007B000000}"/>
    <cellStyle name="Comma 2" xfId="246" xr:uid="{00000000-0005-0000-0000-00007C000000}"/>
    <cellStyle name="Ellenőrzőcella" xfId="125" xr:uid="{00000000-0005-0000-0000-00007D000000}"/>
    <cellStyle name="Encabezado 4" xfId="126" xr:uid="{00000000-0005-0000-0000-00007E000000}"/>
    <cellStyle name="Énfasis1" xfId="127" xr:uid="{00000000-0005-0000-0000-00007F000000}"/>
    <cellStyle name="Énfasis2" xfId="128" xr:uid="{00000000-0005-0000-0000-000080000000}"/>
    <cellStyle name="Énfasis3" xfId="129" xr:uid="{00000000-0005-0000-0000-000081000000}"/>
    <cellStyle name="Énfasis4" xfId="130" xr:uid="{00000000-0005-0000-0000-000082000000}"/>
    <cellStyle name="Énfasis5" xfId="131" xr:uid="{00000000-0005-0000-0000-000083000000}"/>
    <cellStyle name="Énfasis6" xfId="132" xr:uid="{00000000-0005-0000-0000-000084000000}"/>
    <cellStyle name="Entrada" xfId="133" xr:uid="{00000000-0005-0000-0000-000085000000}"/>
    <cellStyle name="Explanatory Text" xfId="134" xr:uid="{00000000-0005-0000-0000-000086000000}"/>
    <cellStyle name="Explanatory Text 2" xfId="135" xr:uid="{00000000-0005-0000-0000-000087000000}"/>
    <cellStyle name="Figyelmeztetés" xfId="136" xr:uid="{00000000-0005-0000-0000-000088000000}"/>
    <cellStyle name="Good" xfId="137" xr:uid="{00000000-0005-0000-0000-000089000000}"/>
    <cellStyle name="Good 2" xfId="138" xr:uid="{00000000-0005-0000-0000-00008A000000}"/>
    <cellStyle name="greyed" xfId="139" xr:uid="{00000000-0005-0000-0000-00008B000000}"/>
    <cellStyle name="Heading 1" xfId="140" xr:uid="{00000000-0005-0000-0000-00008C000000}"/>
    <cellStyle name="Heading 1 2" xfId="141" xr:uid="{00000000-0005-0000-0000-00008D000000}"/>
    <cellStyle name="Heading 2" xfId="142" xr:uid="{00000000-0005-0000-0000-00008E000000}"/>
    <cellStyle name="Heading 2 2" xfId="143" xr:uid="{00000000-0005-0000-0000-00008F000000}"/>
    <cellStyle name="Heading 3" xfId="144" xr:uid="{00000000-0005-0000-0000-000090000000}"/>
    <cellStyle name="Heading 3 2" xfId="145" xr:uid="{00000000-0005-0000-0000-000091000000}"/>
    <cellStyle name="Heading 4" xfId="146" xr:uid="{00000000-0005-0000-0000-000092000000}"/>
    <cellStyle name="Heading 4 2" xfId="147" xr:uid="{00000000-0005-0000-0000-000093000000}"/>
    <cellStyle name="highlightExposure" xfId="148" xr:uid="{00000000-0005-0000-0000-000094000000}"/>
    <cellStyle name="highlightText" xfId="149" xr:uid="{00000000-0005-0000-0000-000095000000}"/>
    <cellStyle name="Hipervínculo 2" xfId="150" xr:uid="{00000000-0005-0000-0000-000096000000}"/>
    <cellStyle name="Hivatkozott cella" xfId="151" xr:uid="{00000000-0005-0000-0000-000097000000}"/>
    <cellStyle name="Hyperlink 2" xfId="152" xr:uid="{00000000-0005-0000-0000-000098000000}"/>
    <cellStyle name="Hyperlink 3" xfId="153" xr:uid="{00000000-0005-0000-0000-000099000000}"/>
    <cellStyle name="Hyperlink 3 2" xfId="154" xr:uid="{00000000-0005-0000-0000-00009A000000}"/>
    <cellStyle name="Incorrecto" xfId="155" xr:uid="{00000000-0005-0000-0000-00009B000000}"/>
    <cellStyle name="Input" xfId="156" xr:uid="{00000000-0005-0000-0000-00009C000000}"/>
    <cellStyle name="Input 2" xfId="157" xr:uid="{00000000-0005-0000-0000-00009D000000}"/>
    <cellStyle name="inputExposure" xfId="158" xr:uid="{00000000-0005-0000-0000-00009E000000}"/>
    <cellStyle name="Jegyzet" xfId="159" xr:uid="{00000000-0005-0000-0000-00009F000000}"/>
    <cellStyle name="Jelölőszín (1)" xfId="160" xr:uid="{00000000-0005-0000-0000-0000A0000000}"/>
    <cellStyle name="Jelölőszín (2)" xfId="161" xr:uid="{00000000-0005-0000-0000-0000A1000000}"/>
    <cellStyle name="Jelölőszín (3)" xfId="162" xr:uid="{00000000-0005-0000-0000-0000A2000000}"/>
    <cellStyle name="Jelölőszín (4)" xfId="163" xr:uid="{00000000-0005-0000-0000-0000A3000000}"/>
    <cellStyle name="Jelölőszín (5)" xfId="164" xr:uid="{00000000-0005-0000-0000-0000A4000000}"/>
    <cellStyle name="Jelölőszín (6)" xfId="165" xr:uid="{00000000-0005-0000-0000-0000A5000000}"/>
    <cellStyle name="Jó" xfId="166" xr:uid="{00000000-0005-0000-0000-0000A6000000}"/>
    <cellStyle name="Kimenet" xfId="167" xr:uid="{00000000-0005-0000-0000-0000A7000000}"/>
    <cellStyle name="Lien hypertexte 2" xfId="168" xr:uid="{00000000-0005-0000-0000-0000A8000000}"/>
    <cellStyle name="Lien hypertexte 3" xfId="169" xr:uid="{00000000-0005-0000-0000-0000A9000000}"/>
    <cellStyle name="Linked Cell" xfId="170" xr:uid="{00000000-0005-0000-0000-0000AA000000}"/>
    <cellStyle name="Linked Cell 2" xfId="171" xr:uid="{00000000-0005-0000-0000-0000AB000000}"/>
    <cellStyle name="Magyarázó szöveg" xfId="172" xr:uid="{00000000-0005-0000-0000-0000AC000000}"/>
    <cellStyle name="Millares 2" xfId="173" xr:uid="{00000000-0005-0000-0000-0000AD000000}"/>
    <cellStyle name="Millares 2 2" xfId="174" xr:uid="{00000000-0005-0000-0000-0000AE000000}"/>
    <cellStyle name="Millares 3" xfId="175" xr:uid="{00000000-0005-0000-0000-0000AF000000}"/>
    <cellStyle name="Millares 3 2" xfId="176" xr:uid="{00000000-0005-0000-0000-0000B0000000}"/>
    <cellStyle name="Navadno_List1" xfId="177" xr:uid="{00000000-0005-0000-0000-0000B1000000}"/>
    <cellStyle name="Neutral 2" xfId="178" xr:uid="{00000000-0005-0000-0000-0000B2000000}"/>
    <cellStyle name="Normal" xfId="0" builtinId="0"/>
    <cellStyle name="Normal 10" xfId="179" xr:uid="{00000000-0005-0000-0000-0000B4000000}"/>
    <cellStyle name="Normal 15" xfId="244" xr:uid="{00000000-0005-0000-0000-0000B5000000}"/>
    <cellStyle name="Normal 2" xfId="180" xr:uid="{00000000-0005-0000-0000-0000B6000000}"/>
    <cellStyle name="Normal 2 2" xfId="181" xr:uid="{00000000-0005-0000-0000-0000B7000000}"/>
    <cellStyle name="Normal 2 2 2" xfId="182" xr:uid="{00000000-0005-0000-0000-0000B8000000}"/>
    <cellStyle name="Normal 2 2 2 2" xfId="238" xr:uid="{00000000-0005-0000-0000-0000B9000000}"/>
    <cellStyle name="Normal 2 2 3" xfId="183" xr:uid="{00000000-0005-0000-0000-0000BA000000}"/>
    <cellStyle name="Normal 2 2 3 2" xfId="184" xr:uid="{00000000-0005-0000-0000-0000BB000000}"/>
    <cellStyle name="Normal 2 2_COREP GL04rev3" xfId="185" xr:uid="{00000000-0005-0000-0000-0000BC000000}"/>
    <cellStyle name="Normal 2 3" xfId="186" xr:uid="{00000000-0005-0000-0000-0000BD000000}"/>
    <cellStyle name="Normal 2 5" xfId="187" xr:uid="{00000000-0005-0000-0000-0000BE000000}"/>
    <cellStyle name="Normal 2 5 2 2" xfId="239" xr:uid="{00000000-0005-0000-0000-0000BF000000}"/>
    <cellStyle name="Normal 2 5 2 2 2" xfId="243" xr:uid="{00000000-0005-0000-0000-0000C0000000}"/>
    <cellStyle name="Normal 2_~0149226" xfId="188" xr:uid="{00000000-0005-0000-0000-0000C1000000}"/>
    <cellStyle name="Normal 3" xfId="189" xr:uid="{00000000-0005-0000-0000-0000C4000000}"/>
    <cellStyle name="Normal 3 2" xfId="190" xr:uid="{00000000-0005-0000-0000-0000C5000000}"/>
    <cellStyle name="Normal 3 2 2" xfId="237" xr:uid="{00000000-0005-0000-0000-0000C6000000}"/>
    <cellStyle name="Normal 3 3" xfId="191" xr:uid="{00000000-0005-0000-0000-0000C7000000}"/>
    <cellStyle name="Normal 3 4" xfId="192" xr:uid="{00000000-0005-0000-0000-0000C8000000}"/>
    <cellStyle name="Normal 3 5" xfId="240" xr:uid="{00000000-0005-0000-0000-0000C9000000}"/>
    <cellStyle name="Normal 3_~1520012" xfId="193" xr:uid="{00000000-0005-0000-0000-0000CA000000}"/>
    <cellStyle name="Normal 4" xfId="194" xr:uid="{00000000-0005-0000-0000-0000CB000000}"/>
    <cellStyle name="Normal 4 2" xfId="236" xr:uid="{00000000-0005-0000-0000-0000CC000000}"/>
    <cellStyle name="Normal 5" xfId="195" xr:uid="{00000000-0005-0000-0000-0000CD000000}"/>
    <cellStyle name="Normal 5 2" xfId="196" xr:uid="{00000000-0005-0000-0000-0000CE000000}"/>
    <cellStyle name="Normal 5 2 4" xfId="245" xr:uid="{00000000-0005-0000-0000-0000CF000000}"/>
    <cellStyle name="Normal 5_20130128_ITS on reporting_Annex I_CA" xfId="197" xr:uid="{00000000-0005-0000-0000-0000D0000000}"/>
    <cellStyle name="Normal 6" xfId="198" xr:uid="{00000000-0005-0000-0000-0000D1000000}"/>
    <cellStyle name="Normal 7" xfId="199" xr:uid="{00000000-0005-0000-0000-0000D2000000}"/>
    <cellStyle name="Normal 7 2" xfId="200" xr:uid="{00000000-0005-0000-0000-0000D3000000}"/>
    <cellStyle name="Normal 8" xfId="201" xr:uid="{00000000-0005-0000-0000-0000D4000000}"/>
    <cellStyle name="Normal 8 2" xfId="233" xr:uid="{00000000-0005-0000-0000-0000D5000000}"/>
    <cellStyle name="Normal 9" xfId="242" xr:uid="{00000000-0005-0000-0000-0000D6000000}"/>
    <cellStyle name="Notas" xfId="202" xr:uid="{00000000-0005-0000-0000-0000D8000000}"/>
    <cellStyle name="Note" xfId="203" xr:uid="{00000000-0005-0000-0000-0000D9000000}"/>
    <cellStyle name="Note 2" xfId="204" xr:uid="{00000000-0005-0000-0000-0000DA000000}"/>
    <cellStyle name="optionalExposure" xfId="234" xr:uid="{00000000-0005-0000-0000-0000DB000000}"/>
    <cellStyle name="Összesen" xfId="205" xr:uid="{00000000-0005-0000-0000-0000DC000000}"/>
    <cellStyle name="Output" xfId="206" xr:uid="{00000000-0005-0000-0000-0000DD000000}"/>
    <cellStyle name="Output 2" xfId="207" xr:uid="{00000000-0005-0000-0000-0000DE000000}"/>
    <cellStyle name="Porcentual 2" xfId="208" xr:uid="{00000000-0005-0000-0000-0000DF000000}"/>
    <cellStyle name="Porcentual 2 2" xfId="209" xr:uid="{00000000-0005-0000-0000-0000E0000000}"/>
    <cellStyle name="Prozent 2" xfId="210" xr:uid="{00000000-0005-0000-0000-0000E1000000}"/>
    <cellStyle name="Rossz" xfId="211" xr:uid="{00000000-0005-0000-0000-0000E2000000}"/>
    <cellStyle name="Salida" xfId="212" xr:uid="{00000000-0005-0000-0000-0000E3000000}"/>
    <cellStyle name="Semleges" xfId="213" xr:uid="{00000000-0005-0000-0000-0000E4000000}"/>
    <cellStyle name="showExposure" xfId="214" xr:uid="{00000000-0005-0000-0000-0000E5000000}"/>
    <cellStyle name="Standard 2" xfId="215" xr:uid="{00000000-0005-0000-0000-0000E6000000}"/>
    <cellStyle name="Standard 3" xfId="216" xr:uid="{00000000-0005-0000-0000-0000E7000000}"/>
    <cellStyle name="Standard 3 2" xfId="217" xr:uid="{00000000-0005-0000-0000-0000E8000000}"/>
    <cellStyle name="Standard 4" xfId="218" xr:uid="{00000000-0005-0000-0000-0000E9000000}"/>
    <cellStyle name="Standard_20100129_1559 Jentsch_COREP ON 20100129 COREP preliminary proposal_CR SA" xfId="219" xr:uid="{00000000-0005-0000-0000-0000EA000000}"/>
    <cellStyle name="Számítás" xfId="220" xr:uid="{00000000-0005-0000-0000-0000EB000000}"/>
    <cellStyle name="Texto de advertencia" xfId="221" xr:uid="{00000000-0005-0000-0000-0000EC000000}"/>
    <cellStyle name="Texto explicativo" xfId="222" xr:uid="{00000000-0005-0000-0000-0000ED000000}"/>
    <cellStyle name="Title" xfId="223" xr:uid="{00000000-0005-0000-0000-0000EE000000}"/>
    <cellStyle name="Title 2" xfId="224" xr:uid="{00000000-0005-0000-0000-0000EF000000}"/>
    <cellStyle name="Titolo" xfId="235" xr:uid="{00000000-0005-0000-0000-0000F0000000}"/>
    <cellStyle name="Título" xfId="225" xr:uid="{00000000-0005-0000-0000-0000F1000000}"/>
    <cellStyle name="Título 1" xfId="226" xr:uid="{00000000-0005-0000-0000-0000F2000000}"/>
    <cellStyle name="Título 2" xfId="227" xr:uid="{00000000-0005-0000-0000-0000F3000000}"/>
    <cellStyle name="Título 3" xfId="228" xr:uid="{00000000-0005-0000-0000-0000F4000000}"/>
    <cellStyle name="Título_20091015 DE_Proposed amendments to CR SEC_MKR" xfId="229" xr:uid="{00000000-0005-0000-0000-0000F5000000}"/>
    <cellStyle name="Total 2" xfId="230" xr:uid="{00000000-0005-0000-0000-0000F6000000}"/>
    <cellStyle name="Warning Text" xfId="231" xr:uid="{00000000-0005-0000-0000-0000F7000000}"/>
    <cellStyle name="Warning Text 2" xfId="232" xr:uid="{00000000-0005-0000-0000-0000F8000000}"/>
    <cellStyle name="Нормален 2" xfId="241" xr:uid="{00000000-0005-0000-0000-0000F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68"/>
  <sheetViews>
    <sheetView showGridLines="0" view="pageBreakPreview" zoomScaleNormal="100" zoomScaleSheetLayoutView="100" workbookViewId="0">
      <selection activeCell="C4" sqref="C4"/>
    </sheetView>
  </sheetViews>
  <sheetFormatPr defaultColWidth="5.109375" defaultRowHeight="18" customHeight="1"/>
  <cols>
    <col min="1" max="1" width="1.44140625" style="32" customWidth="1"/>
    <col min="2" max="2" width="12.109375" style="32" customWidth="1"/>
    <col min="3" max="3" width="12.5546875" style="38" customWidth="1"/>
    <col min="4" max="4" width="118.33203125" style="32" customWidth="1"/>
    <col min="5" max="5" width="11.6640625" style="32" customWidth="1"/>
    <col min="6" max="16384" width="5.109375" style="32"/>
  </cols>
  <sheetData>
    <row r="1" spans="2:5" s="47" customFormat="1" ht="18" customHeight="1">
      <c r="B1" s="45" t="s">
        <v>594</v>
      </c>
      <c r="C1" s="46"/>
      <c r="D1" s="46"/>
    </row>
    <row r="2" spans="2:5" s="49" customFormat="1" ht="13.2">
      <c r="B2" s="48" t="s">
        <v>70</v>
      </c>
      <c r="C2" s="124" t="s">
        <v>685</v>
      </c>
      <c r="D2" s="125" t="s">
        <v>686</v>
      </c>
    </row>
    <row r="3" spans="2:5" s="49" customFormat="1" ht="13.2">
      <c r="B3" s="48" t="s">
        <v>71</v>
      </c>
      <c r="C3" s="126" t="s">
        <v>688</v>
      </c>
      <c r="D3" s="127"/>
    </row>
    <row r="4" spans="2:5" s="49" customFormat="1" ht="21">
      <c r="B4" s="48" t="s">
        <v>72</v>
      </c>
      <c r="C4" s="128" t="s">
        <v>687</v>
      </c>
      <c r="D4"/>
    </row>
    <row r="5" spans="2:5" s="49" customFormat="1" ht="20.399999999999999">
      <c r="B5" s="50" t="s">
        <v>73</v>
      </c>
      <c r="C5" s="51" t="s">
        <v>74</v>
      </c>
      <c r="D5" s="52"/>
    </row>
    <row r="6" spans="2:5" ht="6.75" customHeight="1"/>
    <row r="7" spans="2:5" s="34" customFormat="1" ht="17.25" customHeight="1">
      <c r="B7" s="34" t="s">
        <v>447</v>
      </c>
      <c r="C7" s="39"/>
    </row>
    <row r="8" spans="2:5" ht="6.75" customHeight="1"/>
    <row r="9" spans="2:5" ht="18" customHeight="1">
      <c r="B9" s="190" t="s">
        <v>355</v>
      </c>
      <c r="C9" s="191"/>
      <c r="D9" s="192"/>
      <c r="E9" s="40"/>
    </row>
    <row r="10" spans="2:5" ht="40.5" customHeight="1">
      <c r="B10" s="17" t="s">
        <v>356</v>
      </c>
      <c r="C10" s="17" t="s">
        <v>357</v>
      </c>
      <c r="D10" s="23" t="s">
        <v>358</v>
      </c>
      <c r="E10" s="37" t="s">
        <v>446</v>
      </c>
    </row>
    <row r="11" spans="2:5" ht="13.2">
      <c r="B11" s="33"/>
      <c r="C11" s="33"/>
      <c r="D11" s="24" t="s">
        <v>359</v>
      </c>
      <c r="E11" s="33"/>
    </row>
    <row r="12" spans="2:5" ht="13.2">
      <c r="B12" s="25"/>
      <c r="C12" s="25"/>
      <c r="D12" s="26" t="s">
        <v>360</v>
      </c>
      <c r="E12" s="25"/>
    </row>
    <row r="13" spans="2:5" ht="13.2">
      <c r="B13" s="27" t="s">
        <v>361</v>
      </c>
      <c r="C13" s="27" t="s">
        <v>362</v>
      </c>
      <c r="D13" s="28" t="s">
        <v>363</v>
      </c>
      <c r="E13" s="27" t="s">
        <v>285</v>
      </c>
    </row>
    <row r="14" spans="2:5" ht="13.2">
      <c r="B14" s="27" t="s">
        <v>364</v>
      </c>
      <c r="C14" s="27" t="s">
        <v>365</v>
      </c>
      <c r="D14" s="28" t="s">
        <v>366</v>
      </c>
      <c r="E14" s="27" t="s">
        <v>286</v>
      </c>
    </row>
    <row r="15" spans="2:5" ht="13.2">
      <c r="B15" s="27" t="s">
        <v>367</v>
      </c>
      <c r="C15" s="27" t="s">
        <v>368</v>
      </c>
      <c r="D15" s="28" t="s">
        <v>0</v>
      </c>
      <c r="E15" s="27" t="s">
        <v>287</v>
      </c>
    </row>
    <row r="16" spans="2:5" ht="13.2">
      <c r="B16" s="27">
        <v>2</v>
      </c>
      <c r="C16" s="27" t="s">
        <v>369</v>
      </c>
      <c r="D16" s="26" t="s">
        <v>370</v>
      </c>
      <c r="E16" s="27" t="s">
        <v>288</v>
      </c>
    </row>
    <row r="17" spans="2:5" ht="13.2">
      <c r="B17" s="27">
        <v>3</v>
      </c>
      <c r="C17" s="27" t="s">
        <v>371</v>
      </c>
      <c r="D17" s="29" t="s">
        <v>372</v>
      </c>
      <c r="E17" s="27" t="s">
        <v>289</v>
      </c>
    </row>
    <row r="18" spans="2:5" ht="13.2">
      <c r="B18" s="27"/>
      <c r="C18" s="27"/>
      <c r="D18" s="26" t="s">
        <v>373</v>
      </c>
      <c r="E18" s="27"/>
    </row>
    <row r="19" spans="2:5" ht="13.2">
      <c r="B19" s="27">
        <v>4.0999999999999996</v>
      </c>
      <c r="C19" s="27" t="s">
        <v>374</v>
      </c>
      <c r="D19" s="28" t="s">
        <v>375</v>
      </c>
      <c r="E19" s="27" t="s">
        <v>290</v>
      </c>
    </row>
    <row r="20" spans="2:5" ht="26.4">
      <c r="B20" s="27" t="s">
        <v>376</v>
      </c>
      <c r="C20" s="27" t="s">
        <v>377</v>
      </c>
      <c r="D20" s="30" t="s">
        <v>378</v>
      </c>
      <c r="E20" s="27" t="s">
        <v>291</v>
      </c>
    </row>
    <row r="21" spans="2:5" ht="26.4">
      <c r="B21" s="27" t="s">
        <v>379</v>
      </c>
      <c r="C21" s="27" t="s">
        <v>380</v>
      </c>
      <c r="D21" s="30" t="s">
        <v>381</v>
      </c>
      <c r="E21" s="27" t="s">
        <v>292</v>
      </c>
    </row>
    <row r="22" spans="2:5" ht="26.4">
      <c r="B22" s="27" t="s">
        <v>382</v>
      </c>
      <c r="C22" s="27" t="s">
        <v>383</v>
      </c>
      <c r="D22" s="30" t="s">
        <v>384</v>
      </c>
      <c r="E22" s="27" t="s">
        <v>293</v>
      </c>
    </row>
    <row r="23" spans="2:5" ht="26.4">
      <c r="B23" s="27" t="s">
        <v>385</v>
      </c>
      <c r="C23" s="27" t="s">
        <v>386</v>
      </c>
      <c r="D23" s="30" t="s">
        <v>387</v>
      </c>
      <c r="E23" s="27" t="s">
        <v>294</v>
      </c>
    </row>
    <row r="24" spans="2:5" ht="13.2">
      <c r="B24" s="27">
        <v>4.5</v>
      </c>
      <c r="C24" s="27" t="s">
        <v>388</v>
      </c>
      <c r="D24" s="31" t="s">
        <v>389</v>
      </c>
      <c r="E24" s="27" t="s">
        <v>295</v>
      </c>
    </row>
    <row r="25" spans="2:5" ht="13.2">
      <c r="B25" s="27"/>
      <c r="C25" s="27"/>
      <c r="D25" s="29" t="s">
        <v>1</v>
      </c>
      <c r="E25" s="27"/>
    </row>
    <row r="26" spans="2:5" ht="13.2">
      <c r="B26" s="27">
        <v>5.0999999999999996</v>
      </c>
      <c r="C26" s="27" t="s">
        <v>390</v>
      </c>
      <c r="D26" s="31" t="s">
        <v>4</v>
      </c>
      <c r="E26" s="27" t="s">
        <v>296</v>
      </c>
    </row>
    <row r="27" spans="2:5" ht="13.2">
      <c r="B27" s="27"/>
      <c r="C27" s="27"/>
      <c r="D27" s="29" t="s">
        <v>2</v>
      </c>
      <c r="E27" s="27"/>
    </row>
    <row r="28" spans="2:5" ht="13.2">
      <c r="B28" s="27">
        <v>6.1</v>
      </c>
      <c r="C28" s="27" t="s">
        <v>391</v>
      </c>
      <c r="D28" s="28" t="s">
        <v>3</v>
      </c>
      <c r="E28" s="27" t="s">
        <v>297</v>
      </c>
    </row>
    <row r="29" spans="2:5" ht="13.2">
      <c r="B29" s="27"/>
      <c r="C29" s="27" t="s">
        <v>392</v>
      </c>
      <c r="D29" s="26" t="s">
        <v>393</v>
      </c>
      <c r="E29" s="27" t="s">
        <v>445</v>
      </c>
    </row>
    <row r="30" spans="2:5" ht="13.2">
      <c r="B30" s="27">
        <v>7.1</v>
      </c>
      <c r="C30" s="27" t="s">
        <v>394</v>
      </c>
      <c r="D30" s="28" t="s">
        <v>395</v>
      </c>
      <c r="E30" s="27" t="s">
        <v>298</v>
      </c>
    </row>
    <row r="31" spans="2:5" s="34" customFormat="1" ht="13.2">
      <c r="B31" s="27"/>
      <c r="C31" s="27"/>
      <c r="D31" s="26" t="s">
        <v>396</v>
      </c>
      <c r="E31" s="27"/>
    </row>
    <row r="32" spans="2:5" s="34" customFormat="1" ht="13.2">
      <c r="B32" s="27">
        <v>8.1</v>
      </c>
      <c r="C32" s="27" t="s">
        <v>397</v>
      </c>
      <c r="D32" s="28" t="s">
        <v>398</v>
      </c>
      <c r="E32" s="27" t="s">
        <v>299</v>
      </c>
    </row>
    <row r="33" spans="2:5" s="34" customFormat="1" ht="13.2">
      <c r="B33" s="27">
        <v>8.1999999999999993</v>
      </c>
      <c r="C33" s="27" t="s">
        <v>399</v>
      </c>
      <c r="D33" s="28" t="s">
        <v>400</v>
      </c>
      <c r="E33" s="27" t="s">
        <v>300</v>
      </c>
    </row>
    <row r="34" spans="2:5" ht="13.2">
      <c r="B34" s="27"/>
      <c r="C34" s="27"/>
      <c r="D34" s="26" t="s">
        <v>448</v>
      </c>
      <c r="E34" s="27"/>
    </row>
    <row r="35" spans="2:5" ht="13.2">
      <c r="B35" s="27" t="s">
        <v>401</v>
      </c>
      <c r="C35" s="27" t="s">
        <v>402</v>
      </c>
      <c r="D35" s="28" t="s">
        <v>5</v>
      </c>
      <c r="E35" s="27" t="s">
        <v>301</v>
      </c>
    </row>
    <row r="36" spans="2:5" ht="13.2">
      <c r="B36" s="27">
        <v>9.1999999999999993</v>
      </c>
      <c r="C36" s="27" t="s">
        <v>403</v>
      </c>
      <c r="D36" s="28" t="s">
        <v>6</v>
      </c>
      <c r="E36" s="27" t="s">
        <v>302</v>
      </c>
    </row>
    <row r="37" spans="2:5" ht="13.2">
      <c r="B37" s="27">
        <v>10</v>
      </c>
      <c r="C37" s="27" t="s">
        <v>404</v>
      </c>
      <c r="D37" s="26" t="s">
        <v>405</v>
      </c>
      <c r="E37" s="27" t="s">
        <v>303</v>
      </c>
    </row>
    <row r="38" spans="2:5" ht="13.2">
      <c r="B38" s="27"/>
      <c r="C38" s="27"/>
      <c r="D38" s="26" t="s">
        <v>275</v>
      </c>
      <c r="E38" s="27"/>
    </row>
    <row r="39" spans="2:5" ht="13.2">
      <c r="B39" s="27">
        <v>11.1</v>
      </c>
      <c r="C39" s="27" t="s">
        <v>406</v>
      </c>
      <c r="D39" s="31" t="s">
        <v>407</v>
      </c>
      <c r="E39" s="27" t="s">
        <v>304</v>
      </c>
    </row>
    <row r="40" spans="2:5" ht="13.2">
      <c r="B40" s="27">
        <v>11.3</v>
      </c>
      <c r="C40" s="27" t="s">
        <v>408</v>
      </c>
      <c r="D40" s="28" t="s">
        <v>409</v>
      </c>
      <c r="E40" s="27" t="s">
        <v>305</v>
      </c>
    </row>
    <row r="41" spans="2:5" ht="13.2">
      <c r="B41" s="27">
        <v>11.4</v>
      </c>
      <c r="C41" s="27" t="s">
        <v>410</v>
      </c>
      <c r="D41" s="31" t="s">
        <v>411</v>
      </c>
      <c r="E41" s="27" t="s">
        <v>306</v>
      </c>
    </row>
    <row r="42" spans="2:5" ht="13.2">
      <c r="B42" s="27"/>
      <c r="C42" s="32"/>
      <c r="D42" s="26" t="s">
        <v>7</v>
      </c>
      <c r="E42" s="31"/>
    </row>
    <row r="43" spans="2:5" ht="13.2">
      <c r="B43" s="27">
        <v>12.1</v>
      </c>
      <c r="C43" s="27" t="s">
        <v>412</v>
      </c>
      <c r="D43" s="31" t="s">
        <v>7</v>
      </c>
      <c r="E43" s="27" t="s">
        <v>307</v>
      </c>
    </row>
    <row r="44" spans="2:5" ht="13.2">
      <c r="B44" s="27">
        <v>12.2</v>
      </c>
      <c r="C44" s="27" t="s">
        <v>413</v>
      </c>
      <c r="D44" s="31" t="s">
        <v>414</v>
      </c>
      <c r="E44" s="27" t="s">
        <v>308</v>
      </c>
    </row>
    <row r="45" spans="2:5" ht="13.2">
      <c r="B45" s="27"/>
      <c r="C45" s="27"/>
      <c r="D45" s="29" t="s">
        <v>415</v>
      </c>
      <c r="E45" s="27"/>
    </row>
    <row r="46" spans="2:5" ht="13.2">
      <c r="B46" s="27">
        <v>13.1</v>
      </c>
      <c r="C46" s="27" t="s">
        <v>416</v>
      </c>
      <c r="D46" s="31" t="s">
        <v>449</v>
      </c>
      <c r="E46" s="27" t="s">
        <v>309</v>
      </c>
    </row>
    <row r="47" spans="2:5" ht="13.2">
      <c r="B47" s="43" t="s">
        <v>492</v>
      </c>
      <c r="C47" s="42" t="s">
        <v>491</v>
      </c>
      <c r="D47" s="31" t="s">
        <v>417</v>
      </c>
      <c r="E47" s="42" t="s">
        <v>504</v>
      </c>
    </row>
    <row r="48" spans="2:5" ht="13.2">
      <c r="B48" s="43" t="s">
        <v>493</v>
      </c>
      <c r="C48" s="42" t="s">
        <v>494</v>
      </c>
      <c r="D48" s="44" t="s">
        <v>495</v>
      </c>
      <c r="E48" s="42" t="s">
        <v>505</v>
      </c>
    </row>
    <row r="49" spans="2:5" ht="13.2">
      <c r="B49" s="27">
        <v>14</v>
      </c>
      <c r="C49" s="27" t="s">
        <v>418</v>
      </c>
      <c r="D49" s="26" t="s">
        <v>419</v>
      </c>
      <c r="E49" s="27" t="s">
        <v>310</v>
      </c>
    </row>
    <row r="50" spans="2:5" ht="13.2">
      <c r="B50" s="27">
        <v>15</v>
      </c>
      <c r="C50" s="27" t="s">
        <v>420</v>
      </c>
      <c r="D50" s="26" t="s">
        <v>421</v>
      </c>
      <c r="E50" s="27" t="s">
        <v>311</v>
      </c>
    </row>
    <row r="51" spans="2:5" ht="13.2">
      <c r="B51" s="27"/>
      <c r="C51" s="27"/>
      <c r="D51" s="29" t="s">
        <v>422</v>
      </c>
      <c r="E51" s="27"/>
    </row>
    <row r="52" spans="2:5" ht="13.2">
      <c r="B52" s="27">
        <v>16.100000000000001</v>
      </c>
      <c r="C52" s="27" t="s">
        <v>423</v>
      </c>
      <c r="D52" s="28" t="s">
        <v>424</v>
      </c>
      <c r="E52" s="27" t="s">
        <v>312</v>
      </c>
    </row>
    <row r="53" spans="2:5" ht="26.4">
      <c r="B53" s="27">
        <v>16.2</v>
      </c>
      <c r="C53" s="27" t="s">
        <v>425</v>
      </c>
      <c r="D53" s="30" t="s">
        <v>426</v>
      </c>
      <c r="E53" s="27" t="s">
        <v>313</v>
      </c>
    </row>
    <row r="54" spans="2:5" ht="13.2">
      <c r="B54" s="27">
        <v>16.3</v>
      </c>
      <c r="C54" s="27" t="s">
        <v>427</v>
      </c>
      <c r="D54" s="28" t="s">
        <v>450</v>
      </c>
      <c r="E54" s="27" t="s">
        <v>314</v>
      </c>
    </row>
    <row r="55" spans="2:5" ht="13.2">
      <c r="B55" s="27">
        <v>16.399999999999999</v>
      </c>
      <c r="C55" s="27" t="s">
        <v>428</v>
      </c>
      <c r="D55" s="28" t="s">
        <v>451</v>
      </c>
      <c r="E55" s="27" t="s">
        <v>315</v>
      </c>
    </row>
    <row r="56" spans="2:5" ht="13.2">
      <c r="B56" s="27" t="s">
        <v>429</v>
      </c>
      <c r="C56" s="27" t="s">
        <v>430</v>
      </c>
      <c r="D56" s="28" t="s">
        <v>8</v>
      </c>
      <c r="E56" s="27" t="s">
        <v>316</v>
      </c>
    </row>
    <row r="57" spans="2:5" ht="13.2">
      <c r="B57" s="27">
        <v>16.5</v>
      </c>
      <c r="C57" s="27" t="s">
        <v>431</v>
      </c>
      <c r="D57" s="28" t="s">
        <v>432</v>
      </c>
      <c r="E57" s="27" t="s">
        <v>317</v>
      </c>
    </row>
    <row r="58" spans="2:5" ht="13.2">
      <c r="B58" s="27">
        <v>16.600000000000001</v>
      </c>
      <c r="C58" s="27" t="s">
        <v>433</v>
      </c>
      <c r="D58" s="28" t="s">
        <v>434</v>
      </c>
      <c r="E58" s="27" t="s">
        <v>318</v>
      </c>
    </row>
    <row r="59" spans="2:5" ht="13.2">
      <c r="B59" s="27">
        <v>16.7</v>
      </c>
      <c r="C59" s="27" t="s">
        <v>435</v>
      </c>
      <c r="D59" s="28" t="s">
        <v>436</v>
      </c>
      <c r="E59" s="27" t="s">
        <v>319</v>
      </c>
    </row>
    <row r="60" spans="2:5" ht="13.2">
      <c r="B60" s="27"/>
      <c r="C60" s="27"/>
      <c r="D60" s="29" t="s">
        <v>437</v>
      </c>
      <c r="E60" s="27"/>
    </row>
    <row r="61" spans="2:5" ht="13.2">
      <c r="B61" s="27">
        <v>17.100000000000001</v>
      </c>
      <c r="C61" s="27" t="s">
        <v>438</v>
      </c>
      <c r="D61" s="31" t="s">
        <v>439</v>
      </c>
      <c r="E61" s="27" t="s">
        <v>320</v>
      </c>
    </row>
    <row r="62" spans="2:5" ht="26.4">
      <c r="B62" s="27">
        <v>17.2</v>
      </c>
      <c r="C62" s="27" t="s">
        <v>440</v>
      </c>
      <c r="D62" s="18" t="s">
        <v>452</v>
      </c>
      <c r="E62" s="27" t="s">
        <v>321</v>
      </c>
    </row>
    <row r="63" spans="2:5" ht="13.2">
      <c r="B63" s="27">
        <v>17.3</v>
      </c>
      <c r="C63" s="27" t="s">
        <v>441</v>
      </c>
      <c r="D63" s="31" t="s">
        <v>453</v>
      </c>
      <c r="E63" s="27" t="s">
        <v>322</v>
      </c>
    </row>
    <row r="64" spans="2:5" ht="13.2">
      <c r="B64" s="42">
        <v>18</v>
      </c>
      <c r="C64" s="42" t="s">
        <v>442</v>
      </c>
      <c r="D64" s="44" t="s">
        <v>498</v>
      </c>
      <c r="E64" s="42" t="s">
        <v>501</v>
      </c>
    </row>
    <row r="65" spans="1:5" ht="13.2">
      <c r="B65" s="42">
        <v>18.100000000000001</v>
      </c>
      <c r="C65" s="42" t="s">
        <v>496</v>
      </c>
      <c r="D65" s="44" t="s">
        <v>499</v>
      </c>
      <c r="E65" s="42" t="s">
        <v>502</v>
      </c>
    </row>
    <row r="66" spans="1:5" ht="13.2">
      <c r="B66" s="42">
        <v>18.2</v>
      </c>
      <c r="C66" s="42" t="s">
        <v>497</v>
      </c>
      <c r="D66" s="44" t="s">
        <v>500</v>
      </c>
      <c r="E66" s="42" t="s">
        <v>503</v>
      </c>
    </row>
    <row r="67" spans="1:5" ht="13.2">
      <c r="B67" s="35">
        <v>19</v>
      </c>
      <c r="C67" s="35" t="s">
        <v>443</v>
      </c>
      <c r="D67" s="36" t="s">
        <v>444</v>
      </c>
      <c r="E67" s="35" t="s">
        <v>323</v>
      </c>
    </row>
    <row r="68" spans="1:5" ht="13.2">
      <c r="A68" s="5"/>
      <c r="B68" s="5"/>
      <c r="D68" s="34"/>
    </row>
  </sheetData>
  <mergeCells count="1">
    <mergeCell ref="B9:D9"/>
  </mergeCells>
  <printOptions horizontalCentered="1"/>
  <pageMargins left="0.23622047244094491" right="0.23622047244094491" top="0.55118110236220474" bottom="0.15748031496062992" header="0" footer="0"/>
  <pageSetup paperSize="9" scale="64" orientation="portrait" cellComments="asDisplayed" r:id="rId1"/>
  <headerFooter>
    <oddHeader>&amp;C&amp;"Calibri"&amp;10&amp;K000000 Internal&amp;1#_x000D_&amp;"Arialri"&amp;10&amp;K000000BG
Приложение I</oddHeader>
    <oddFooter>&amp;C&amp;P</oddFooter>
  </headerFooter>
  <ignoredErrors>
    <ignoredError sqref="B13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2"/>
  <sheetViews>
    <sheetView showGridLines="0" tabSelected="1" view="pageBreakPreview" topLeftCell="A13" zoomScale="80" zoomScaleNormal="100" zoomScaleSheetLayoutView="80" workbookViewId="0">
      <selection activeCell="F18" activeCellId="2" sqref="F37 F17 F18"/>
    </sheetView>
  </sheetViews>
  <sheetFormatPr defaultColWidth="9.109375" defaultRowHeight="13.2"/>
  <cols>
    <col min="1" max="1" width="2.6640625" style="115" customWidth="1"/>
    <col min="2" max="2" width="12.33203125" style="4" customWidth="1"/>
    <col min="3" max="3" width="60.33203125" style="1" customWidth="1"/>
    <col min="4" max="4" width="25.5546875" style="2" customWidth="1"/>
    <col min="5" max="5" width="14.109375" style="2" customWidth="1"/>
    <col min="6" max="6" width="19" style="3" customWidth="1"/>
    <col min="7" max="7" width="2.44140625" style="1" customWidth="1"/>
    <col min="8" max="16384" width="9.109375" style="1"/>
  </cols>
  <sheetData>
    <row r="1" spans="1:6" s="116" customFormat="1" ht="11.4">
      <c r="A1" s="115" t="s">
        <v>282</v>
      </c>
      <c r="B1" s="135" t="s">
        <v>594</v>
      </c>
      <c r="C1" s="121"/>
      <c r="D1" s="121"/>
      <c r="E1" s="117"/>
      <c r="F1" s="120"/>
    </row>
    <row r="2" spans="1:6" s="53" customFormat="1" ht="11.4">
      <c r="A2" s="115"/>
      <c r="B2" s="63" t="s">
        <v>70</v>
      </c>
      <c r="C2" s="136" t="s">
        <v>685</v>
      </c>
      <c r="D2" s="137" t="s">
        <v>686</v>
      </c>
      <c r="E2" s="61"/>
      <c r="F2" s="62"/>
    </row>
    <row r="3" spans="1:6" s="53" customFormat="1" ht="24.6">
      <c r="A3" s="115"/>
      <c r="B3" s="63" t="s">
        <v>71</v>
      </c>
      <c r="C3" s="138" t="s">
        <v>688</v>
      </c>
      <c r="D3" s="127"/>
      <c r="E3" s="61"/>
      <c r="F3" s="62"/>
    </row>
    <row r="4" spans="1:6" s="53" customFormat="1" ht="23.4">
      <c r="A4" s="115"/>
      <c r="B4" s="63" t="s">
        <v>72</v>
      </c>
      <c r="C4" s="128" t="s">
        <v>687</v>
      </c>
      <c r="D4" s="127"/>
      <c r="E4" s="61"/>
      <c r="F4" s="62"/>
    </row>
    <row r="5" spans="1:6" s="53" customFormat="1" ht="22.8">
      <c r="A5" s="115"/>
      <c r="B5" s="64" t="s">
        <v>73</v>
      </c>
      <c r="C5" s="51" t="s">
        <v>74</v>
      </c>
      <c r="D5" s="54" t="s">
        <v>75</v>
      </c>
      <c r="E5" s="55" t="s">
        <v>324</v>
      </c>
      <c r="F5" s="57"/>
    </row>
    <row r="6" spans="1:6" ht="32.25" customHeight="1">
      <c r="B6" s="193" t="s">
        <v>78</v>
      </c>
      <c r="C6" s="194"/>
      <c r="D6" s="194"/>
      <c r="E6" s="194"/>
    </row>
    <row r="7" spans="1:6" s="116" customFormat="1" ht="10.199999999999999">
      <c r="A7" s="115">
        <v>6</v>
      </c>
      <c r="B7" s="120"/>
      <c r="D7" s="117"/>
      <c r="E7" s="117"/>
      <c r="F7" s="120" t="s">
        <v>595</v>
      </c>
    </row>
    <row r="8" spans="1:6">
      <c r="B8" s="195" t="s">
        <v>79</v>
      </c>
      <c r="C8" s="194"/>
    </row>
    <row r="9" spans="1:6">
      <c r="B9" s="132"/>
    </row>
    <row r="10" spans="1:6">
      <c r="B10" s="132"/>
    </row>
    <row r="12" spans="1:6" ht="26.4">
      <c r="B12" s="67"/>
      <c r="C12" s="133"/>
      <c r="D12" s="73" t="s">
        <v>67</v>
      </c>
      <c r="E12" s="41" t="s">
        <v>80</v>
      </c>
      <c r="F12" s="65" t="s">
        <v>81</v>
      </c>
    </row>
    <row r="13" spans="1:6" ht="39.6">
      <c r="B13" s="68"/>
      <c r="C13" s="139"/>
      <c r="D13" s="74"/>
      <c r="E13" s="14"/>
      <c r="F13" s="78" t="s">
        <v>325</v>
      </c>
    </row>
    <row r="14" spans="1:6">
      <c r="B14" s="69"/>
      <c r="C14" s="15"/>
      <c r="D14" s="75"/>
      <c r="E14" s="16"/>
      <c r="F14" s="79" t="s">
        <v>456</v>
      </c>
    </row>
    <row r="15" spans="1:6" ht="26.4">
      <c r="A15" s="115" t="s">
        <v>509</v>
      </c>
      <c r="B15" s="140" t="s">
        <v>456</v>
      </c>
      <c r="C15" s="80" t="s">
        <v>82</v>
      </c>
      <c r="D15" s="141" t="s">
        <v>83</v>
      </c>
      <c r="E15" s="111"/>
      <c r="F15" s="142">
        <f>SUM(F16:F18)</f>
        <v>642938</v>
      </c>
    </row>
    <row r="16" spans="1:6" ht="26.4">
      <c r="A16" s="115" t="s">
        <v>510</v>
      </c>
      <c r="B16" s="140" t="s">
        <v>457</v>
      </c>
      <c r="C16" s="81" t="s">
        <v>84</v>
      </c>
      <c r="D16" s="143" t="s">
        <v>279</v>
      </c>
      <c r="E16" s="111"/>
      <c r="F16" s="144">
        <v>32761</v>
      </c>
    </row>
    <row r="17" spans="1:6" ht="26.4">
      <c r="A17" s="115" t="s">
        <v>511</v>
      </c>
      <c r="B17" s="140" t="s">
        <v>458</v>
      </c>
      <c r="C17" s="82" t="s">
        <v>85</v>
      </c>
      <c r="D17" s="83" t="s">
        <v>280</v>
      </c>
      <c r="E17" s="84"/>
      <c r="F17" s="144">
        <v>420498</v>
      </c>
    </row>
    <row r="18" spans="1:6" ht="26.4">
      <c r="A18" s="115" t="s">
        <v>512</v>
      </c>
      <c r="B18" s="140" t="s">
        <v>459</v>
      </c>
      <c r="C18" s="82" t="s">
        <v>86</v>
      </c>
      <c r="D18" s="83" t="s">
        <v>281</v>
      </c>
      <c r="E18" s="85">
        <v>5</v>
      </c>
      <c r="F18" s="144">
        <v>189679</v>
      </c>
    </row>
    <row r="19" spans="1:6" ht="21">
      <c r="A19" s="115" t="s">
        <v>513</v>
      </c>
      <c r="B19" s="140" t="s">
        <v>460</v>
      </c>
      <c r="C19" s="86" t="s">
        <v>87</v>
      </c>
      <c r="D19" s="83" t="s">
        <v>88</v>
      </c>
      <c r="E19" s="145"/>
      <c r="F19" s="142">
        <f>SUM(F20:F23)</f>
        <v>4</v>
      </c>
    </row>
    <row r="20" spans="1:6" ht="20.399999999999999">
      <c r="A20" s="115" t="s">
        <v>514</v>
      </c>
      <c r="B20" s="140" t="s">
        <v>461</v>
      </c>
      <c r="C20" s="87" t="s">
        <v>89</v>
      </c>
      <c r="D20" s="83" t="s">
        <v>88</v>
      </c>
      <c r="E20" s="145">
        <v>10</v>
      </c>
      <c r="F20" s="144">
        <v>0</v>
      </c>
    </row>
    <row r="21" spans="1:6" ht="20.399999999999999">
      <c r="A21" s="115" t="s">
        <v>515</v>
      </c>
      <c r="B21" s="140" t="s">
        <v>462</v>
      </c>
      <c r="C21" s="87" t="s">
        <v>90</v>
      </c>
      <c r="D21" s="83" t="s">
        <v>91</v>
      </c>
      <c r="E21" s="145">
        <v>4</v>
      </c>
      <c r="F21" s="144">
        <v>4</v>
      </c>
    </row>
    <row r="22" spans="1:6" ht="26.4">
      <c r="A22" s="115" t="s">
        <v>516</v>
      </c>
      <c r="B22" s="140" t="s">
        <v>463</v>
      </c>
      <c r="C22" s="87" t="s">
        <v>92</v>
      </c>
      <c r="D22" s="83" t="s">
        <v>276</v>
      </c>
      <c r="E22" s="145">
        <v>4</v>
      </c>
      <c r="F22" s="144">
        <v>0</v>
      </c>
    </row>
    <row r="23" spans="1:6" ht="26.4">
      <c r="A23" s="115" t="s">
        <v>517</v>
      </c>
      <c r="B23" s="140" t="s">
        <v>465</v>
      </c>
      <c r="C23" s="87" t="s">
        <v>93</v>
      </c>
      <c r="D23" s="83" t="s">
        <v>277</v>
      </c>
      <c r="E23" s="145">
        <v>4</v>
      </c>
      <c r="F23" s="144">
        <v>0</v>
      </c>
    </row>
    <row r="24" spans="1:6" ht="39.6">
      <c r="A24" s="115" t="s">
        <v>601</v>
      </c>
      <c r="B24" s="140" t="s">
        <v>527</v>
      </c>
      <c r="C24" s="88" t="s">
        <v>11</v>
      </c>
      <c r="D24" s="83" t="s">
        <v>94</v>
      </c>
      <c r="E24" s="146">
        <v>4</v>
      </c>
      <c r="F24" s="142">
        <f>SUM(F25:F27)</f>
        <v>0</v>
      </c>
    </row>
    <row r="25" spans="1:6" ht="20.399999999999999">
      <c r="A25" s="115" t="s">
        <v>602</v>
      </c>
      <c r="B25" s="140" t="s">
        <v>528</v>
      </c>
      <c r="C25" s="89" t="s">
        <v>90</v>
      </c>
      <c r="D25" s="83" t="s">
        <v>91</v>
      </c>
      <c r="E25" s="146">
        <v>4</v>
      </c>
      <c r="F25" s="144">
        <v>0</v>
      </c>
    </row>
    <row r="26" spans="1:6" ht="26.4">
      <c r="A26" s="115" t="s">
        <v>603</v>
      </c>
      <c r="B26" s="140" t="s">
        <v>529</v>
      </c>
      <c r="C26" s="89" t="s">
        <v>92</v>
      </c>
      <c r="D26" s="83" t="s">
        <v>276</v>
      </c>
      <c r="E26" s="146">
        <v>4</v>
      </c>
      <c r="F26" s="144">
        <v>0</v>
      </c>
    </row>
    <row r="27" spans="1:6" ht="26.4">
      <c r="A27" s="115" t="s">
        <v>604</v>
      </c>
      <c r="B27" s="140" t="s">
        <v>530</v>
      </c>
      <c r="C27" s="89" t="s">
        <v>93</v>
      </c>
      <c r="D27" s="83" t="s">
        <v>277</v>
      </c>
      <c r="E27" s="146">
        <v>4</v>
      </c>
      <c r="F27" s="144">
        <v>0</v>
      </c>
    </row>
    <row r="28" spans="1:6" ht="39.6">
      <c r="A28" s="115" t="s">
        <v>518</v>
      </c>
      <c r="B28" s="140" t="s">
        <v>466</v>
      </c>
      <c r="C28" s="88" t="s">
        <v>95</v>
      </c>
      <c r="D28" s="83" t="s">
        <v>96</v>
      </c>
      <c r="E28" s="90">
        <v>4</v>
      </c>
      <c r="F28" s="142">
        <f>SUM(F29:F30)</f>
        <v>512</v>
      </c>
    </row>
    <row r="29" spans="1:6" ht="26.4">
      <c r="A29" s="115" t="s">
        <v>520</v>
      </c>
      <c r="B29" s="140" t="s">
        <v>468</v>
      </c>
      <c r="C29" s="87" t="s">
        <v>92</v>
      </c>
      <c r="D29" s="83" t="s">
        <v>276</v>
      </c>
      <c r="E29" s="90">
        <v>4</v>
      </c>
      <c r="F29" s="144">
        <v>512</v>
      </c>
    </row>
    <row r="30" spans="1:6" ht="26.4">
      <c r="A30" s="115" t="s">
        <v>521</v>
      </c>
      <c r="B30" s="140" t="s">
        <v>469</v>
      </c>
      <c r="C30" s="87" t="s">
        <v>93</v>
      </c>
      <c r="D30" s="83" t="s">
        <v>277</v>
      </c>
      <c r="E30" s="90">
        <v>4</v>
      </c>
      <c r="F30" s="144">
        <v>0</v>
      </c>
    </row>
    <row r="31" spans="1:6" ht="26.4">
      <c r="A31" s="115" t="s">
        <v>618</v>
      </c>
      <c r="B31" s="140" t="s">
        <v>531</v>
      </c>
      <c r="C31" s="88" t="s">
        <v>9</v>
      </c>
      <c r="D31" s="83" t="s">
        <v>97</v>
      </c>
      <c r="E31" s="145">
        <v>4</v>
      </c>
      <c r="F31" s="142">
        <f>SUM(F32:F34)</f>
        <v>121535</v>
      </c>
    </row>
    <row r="32" spans="1:6" ht="20.399999999999999">
      <c r="A32" s="115" t="s">
        <v>619</v>
      </c>
      <c r="B32" s="140" t="s">
        <v>532</v>
      </c>
      <c r="C32" s="81" t="s">
        <v>90</v>
      </c>
      <c r="D32" s="83" t="s">
        <v>91</v>
      </c>
      <c r="E32" s="145">
        <v>4</v>
      </c>
      <c r="F32" s="144">
        <v>10793</v>
      </c>
    </row>
    <row r="33" spans="1:6" ht="26.4">
      <c r="A33" s="115" t="s">
        <v>620</v>
      </c>
      <c r="B33" s="140" t="s">
        <v>533</v>
      </c>
      <c r="C33" s="81" t="s">
        <v>92</v>
      </c>
      <c r="D33" s="83" t="s">
        <v>276</v>
      </c>
      <c r="E33" s="145">
        <v>4</v>
      </c>
      <c r="F33" s="144">
        <v>110742</v>
      </c>
    </row>
    <row r="34" spans="1:6" ht="26.4">
      <c r="A34" s="115" t="s">
        <v>621</v>
      </c>
      <c r="B34" s="140" t="s">
        <v>534</v>
      </c>
      <c r="C34" s="81" t="s">
        <v>93</v>
      </c>
      <c r="D34" s="83" t="s">
        <v>277</v>
      </c>
      <c r="E34" s="145">
        <v>4</v>
      </c>
      <c r="F34" s="144">
        <v>0</v>
      </c>
    </row>
    <row r="35" spans="1:6" ht="26.4">
      <c r="A35" s="115" t="s">
        <v>622</v>
      </c>
      <c r="B35" s="140" t="s">
        <v>535</v>
      </c>
      <c r="C35" s="88" t="s">
        <v>12</v>
      </c>
      <c r="D35" s="83" t="s">
        <v>98</v>
      </c>
      <c r="E35" s="145">
        <v>4</v>
      </c>
      <c r="F35" s="142">
        <f>SUM(F36:F37)</f>
        <v>3348029</v>
      </c>
    </row>
    <row r="36" spans="1:6" ht="26.4">
      <c r="A36" s="115" t="s">
        <v>623</v>
      </c>
      <c r="B36" s="140" t="s">
        <v>536</v>
      </c>
      <c r="C36" s="81" t="s">
        <v>92</v>
      </c>
      <c r="D36" s="83" t="s">
        <v>276</v>
      </c>
      <c r="E36" s="145">
        <v>4</v>
      </c>
      <c r="F36" s="144">
        <v>800261</v>
      </c>
    </row>
    <row r="37" spans="1:6" ht="26.4">
      <c r="A37" s="115" t="s">
        <v>624</v>
      </c>
      <c r="B37" s="140" t="s">
        <v>537</v>
      </c>
      <c r="C37" s="81" t="s">
        <v>93</v>
      </c>
      <c r="D37" s="83" t="s">
        <v>277</v>
      </c>
      <c r="E37" s="145">
        <v>4</v>
      </c>
      <c r="F37" s="144">
        <v>2547768</v>
      </c>
    </row>
    <row r="38" spans="1:6" ht="39.6">
      <c r="A38" s="115" t="s">
        <v>636</v>
      </c>
      <c r="B38" s="140" t="s">
        <v>480</v>
      </c>
      <c r="C38" s="88" t="s">
        <v>99</v>
      </c>
      <c r="D38" s="83" t="s">
        <v>278</v>
      </c>
      <c r="E38" s="145">
        <v>11</v>
      </c>
      <c r="F38" s="144">
        <v>0</v>
      </c>
    </row>
    <row r="39" spans="1:6" ht="26.4">
      <c r="A39" s="115" t="s">
        <v>637</v>
      </c>
      <c r="B39" s="140" t="s">
        <v>481</v>
      </c>
      <c r="C39" s="86" t="s">
        <v>100</v>
      </c>
      <c r="D39" s="83" t="s">
        <v>101</v>
      </c>
      <c r="E39" s="145"/>
      <c r="F39" s="144">
        <v>0</v>
      </c>
    </row>
    <row r="40" spans="1:6" ht="52.8">
      <c r="A40" s="115" t="s">
        <v>634</v>
      </c>
      <c r="B40" s="140" t="s">
        <v>482</v>
      </c>
      <c r="C40" s="86" t="s">
        <v>326</v>
      </c>
      <c r="D40" s="83" t="s">
        <v>327</v>
      </c>
      <c r="E40" s="145">
        <v>40</v>
      </c>
      <c r="F40" s="144">
        <v>0</v>
      </c>
    </row>
    <row r="41" spans="1:6" ht="21">
      <c r="A41" s="115" t="s">
        <v>631</v>
      </c>
      <c r="B41" s="140" t="s">
        <v>483</v>
      </c>
      <c r="C41" s="88" t="s">
        <v>102</v>
      </c>
      <c r="D41" s="147"/>
      <c r="E41" s="145"/>
      <c r="F41" s="142">
        <f>SUM(F42:F43)</f>
        <v>32748</v>
      </c>
    </row>
    <row r="42" spans="1:6" ht="52.8">
      <c r="A42" s="115" t="s">
        <v>632</v>
      </c>
      <c r="B42" s="140" t="s">
        <v>484</v>
      </c>
      <c r="C42" s="81" t="s">
        <v>103</v>
      </c>
      <c r="D42" s="83" t="s">
        <v>506</v>
      </c>
      <c r="E42" s="145" t="s">
        <v>104</v>
      </c>
      <c r="F42" s="144">
        <v>32748</v>
      </c>
    </row>
    <row r="43" spans="1:6" ht="52.8">
      <c r="A43" s="115" t="s">
        <v>633</v>
      </c>
      <c r="B43" s="140" t="s">
        <v>485</v>
      </c>
      <c r="C43" s="81" t="s">
        <v>105</v>
      </c>
      <c r="D43" s="83" t="s">
        <v>507</v>
      </c>
      <c r="E43" s="145" t="s">
        <v>104</v>
      </c>
      <c r="F43" s="144">
        <v>0</v>
      </c>
    </row>
    <row r="44" spans="1:6" ht="52.8">
      <c r="A44" s="115" t="s">
        <v>638</v>
      </c>
      <c r="B44" s="140" t="s">
        <v>486</v>
      </c>
      <c r="C44" s="88" t="s">
        <v>106</v>
      </c>
      <c r="D44" s="83" t="s">
        <v>107</v>
      </c>
      <c r="E44" s="145"/>
      <c r="F44" s="142">
        <f>SUM(F45:F46)</f>
        <v>8057</v>
      </c>
    </row>
    <row r="45" spans="1:6" ht="46.5" customHeight="1">
      <c r="A45" s="115" t="s">
        <v>639</v>
      </c>
      <c r="B45" s="140" t="s">
        <v>487</v>
      </c>
      <c r="C45" s="81" t="s">
        <v>69</v>
      </c>
      <c r="D45" s="83" t="s">
        <v>108</v>
      </c>
      <c r="E45" s="148"/>
      <c r="F45" s="144">
        <v>0</v>
      </c>
    </row>
    <row r="46" spans="1:6" ht="39.6">
      <c r="A46" s="115" t="s">
        <v>640</v>
      </c>
      <c r="B46" s="140" t="s">
        <v>488</v>
      </c>
      <c r="C46" s="81" t="s">
        <v>109</v>
      </c>
      <c r="D46" s="83" t="s">
        <v>508</v>
      </c>
      <c r="E46" s="145" t="s">
        <v>104</v>
      </c>
      <c r="F46" s="144">
        <v>8057</v>
      </c>
    </row>
    <row r="47" spans="1:6" ht="26.4">
      <c r="A47" s="115" t="s">
        <v>641</v>
      </c>
      <c r="B47" s="140" t="s">
        <v>489</v>
      </c>
      <c r="C47" s="88" t="s">
        <v>110</v>
      </c>
      <c r="D47" s="83" t="s">
        <v>111</v>
      </c>
      <c r="E47" s="145"/>
      <c r="F47" s="142">
        <f>SUM(F48:F49)</f>
        <v>353</v>
      </c>
    </row>
    <row r="48" spans="1:6" ht="39.6">
      <c r="A48" s="115" t="s">
        <v>642</v>
      </c>
      <c r="B48" s="140" t="s">
        <v>490</v>
      </c>
      <c r="C48" s="81" t="s">
        <v>112</v>
      </c>
      <c r="D48" s="83" t="s">
        <v>113</v>
      </c>
      <c r="E48" s="145"/>
      <c r="F48" s="144">
        <v>0</v>
      </c>
    </row>
    <row r="49" spans="1:6" ht="66">
      <c r="A49" s="115" t="s">
        <v>643</v>
      </c>
      <c r="B49" s="140" t="s">
        <v>538</v>
      </c>
      <c r="C49" s="81" t="s">
        <v>114</v>
      </c>
      <c r="D49" s="83" t="s">
        <v>115</v>
      </c>
      <c r="E49" s="145"/>
      <c r="F49" s="144">
        <v>353</v>
      </c>
    </row>
    <row r="50" spans="1:6" ht="26.4">
      <c r="A50" s="115" t="s">
        <v>644</v>
      </c>
      <c r="B50" s="140" t="s">
        <v>539</v>
      </c>
      <c r="C50" s="88" t="s">
        <v>116</v>
      </c>
      <c r="D50" s="83" t="s">
        <v>41</v>
      </c>
      <c r="E50" s="145"/>
      <c r="F50" s="144">
        <v>15653</v>
      </c>
    </row>
    <row r="51" spans="1:6" ht="66">
      <c r="A51" s="115" t="s">
        <v>646</v>
      </c>
      <c r="B51" s="140" t="s">
        <v>540</v>
      </c>
      <c r="C51" s="91" t="s">
        <v>117</v>
      </c>
      <c r="D51" s="83" t="s">
        <v>42</v>
      </c>
      <c r="E51" s="145"/>
      <c r="F51" s="144">
        <v>0</v>
      </c>
    </row>
    <row r="52" spans="1:6" ht="26.4">
      <c r="A52" s="115" t="s">
        <v>647</v>
      </c>
      <c r="B52" s="140" t="s">
        <v>541</v>
      </c>
      <c r="C52" s="149" t="s">
        <v>118</v>
      </c>
      <c r="D52" s="92" t="s">
        <v>119</v>
      </c>
      <c r="E52" s="150"/>
      <c r="F52" s="142">
        <f>F16+F17+F18+F20+F21+F22+F23+F25+F26+F27+F29+F30+F32+F33+F34+F36+F37+F38+F39+F40+F42+F43+F45+F46+F48+F49+F50+F51</f>
        <v>4169829</v>
      </c>
    </row>
  </sheetData>
  <mergeCells count="2">
    <mergeCell ref="B6:E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headerFooter>
    <oddHeader>&amp;C&amp;"Calibri"&amp;10&amp;K000000 Internal&amp;1#_x000D_&amp;"Arialri"&amp;10&amp;K000000&amp;"Arialri"&amp;10&amp;K000000BG
Приложение III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5"/>
  <sheetViews>
    <sheetView showGridLines="0" tabSelected="1" view="pageBreakPreview" zoomScale="80" zoomScaleNormal="100" zoomScaleSheetLayoutView="80" workbookViewId="0">
      <selection activeCell="F18" activeCellId="2" sqref="F37 F17 F18"/>
    </sheetView>
  </sheetViews>
  <sheetFormatPr defaultColWidth="9.109375" defaultRowHeight="13.2"/>
  <cols>
    <col min="1" max="1" width="2.6640625" style="115" customWidth="1"/>
    <col min="2" max="2" width="12.33203125" style="4" customWidth="1"/>
    <col min="3" max="3" width="78" style="1" customWidth="1"/>
    <col min="4" max="4" width="22.88671875" style="1" customWidth="1"/>
    <col min="5" max="5" width="13.6640625" style="155" customWidth="1"/>
    <col min="6" max="6" width="19.6640625" style="1" customWidth="1"/>
    <col min="7" max="7" width="3.5546875" style="1" customWidth="1"/>
    <col min="8" max="16384" width="9.109375" style="1"/>
  </cols>
  <sheetData>
    <row r="1" spans="1:6" s="116" customFormat="1" ht="11.4">
      <c r="A1" s="115" t="s">
        <v>283</v>
      </c>
      <c r="B1" s="135" t="s">
        <v>594</v>
      </c>
      <c r="C1" s="121"/>
      <c r="D1" s="121"/>
      <c r="E1" s="151"/>
    </row>
    <row r="2" spans="1:6" s="53" customFormat="1" ht="11.4">
      <c r="A2" s="115"/>
      <c r="B2" s="63" t="s">
        <v>70</v>
      </c>
      <c r="C2" s="136" t="s">
        <v>685</v>
      </c>
      <c r="D2" s="137" t="s">
        <v>686</v>
      </c>
      <c r="E2" s="152"/>
    </row>
    <row r="3" spans="1:6" s="53" customFormat="1" ht="22.8">
      <c r="A3" s="115"/>
      <c r="B3" s="63" t="s">
        <v>71</v>
      </c>
      <c r="C3" s="153" t="s">
        <v>688</v>
      </c>
      <c r="D3" s="127"/>
      <c r="E3" s="152"/>
    </row>
    <row r="4" spans="1:6" s="53" customFormat="1" ht="23.4">
      <c r="A4" s="115"/>
      <c r="B4" s="63" t="s">
        <v>72</v>
      </c>
      <c r="C4" s="128" t="s">
        <v>687</v>
      </c>
      <c r="D4" s="127"/>
      <c r="E4" s="152"/>
    </row>
    <row r="5" spans="1:6" s="53" customFormat="1" ht="22.8">
      <c r="A5" s="115"/>
      <c r="B5" s="64" t="s">
        <v>73</v>
      </c>
      <c r="C5" s="51" t="s">
        <v>74</v>
      </c>
      <c r="D5" s="54" t="s">
        <v>75</v>
      </c>
      <c r="E5" s="55" t="s">
        <v>76</v>
      </c>
      <c r="F5" s="56" t="s">
        <v>77</v>
      </c>
    </row>
    <row r="6" spans="1:6" ht="32.25" customHeight="1">
      <c r="B6" s="193" t="s">
        <v>350</v>
      </c>
      <c r="C6" s="194"/>
      <c r="D6" s="154"/>
    </row>
    <row r="7" spans="1:6" s="116" customFormat="1" ht="10.199999999999999">
      <c r="A7" s="115">
        <v>6</v>
      </c>
      <c r="B7" s="156"/>
      <c r="E7" s="151"/>
      <c r="F7" s="116" t="s">
        <v>595</v>
      </c>
    </row>
    <row r="8" spans="1:6">
      <c r="B8" s="196" t="s">
        <v>120</v>
      </c>
      <c r="C8" s="194"/>
    </row>
    <row r="9" spans="1:6">
      <c r="B9" s="70"/>
    </row>
    <row r="10" spans="1:6">
      <c r="B10" s="70"/>
    </row>
    <row r="11" spans="1:6">
      <c r="C11" s="70"/>
    </row>
    <row r="12" spans="1:6" ht="26.4">
      <c r="B12" s="197"/>
      <c r="C12" s="200"/>
      <c r="D12" s="73" t="s">
        <v>67</v>
      </c>
      <c r="E12" s="41" t="s">
        <v>80</v>
      </c>
      <c r="F12" s="77" t="s">
        <v>81</v>
      </c>
    </row>
    <row r="13" spans="1:6" ht="26.4">
      <c r="B13" s="198"/>
      <c r="C13" s="201"/>
      <c r="D13" s="74"/>
      <c r="E13" s="157"/>
      <c r="F13" s="78" t="s">
        <v>325</v>
      </c>
    </row>
    <row r="14" spans="1:6" ht="13.2" customHeight="1">
      <c r="B14" s="199"/>
      <c r="C14" s="202"/>
      <c r="D14" s="75"/>
      <c r="E14" s="22"/>
      <c r="F14" s="79" t="s">
        <v>456</v>
      </c>
    </row>
    <row r="15" spans="1:6" ht="52.8">
      <c r="A15" s="115" t="s">
        <v>509</v>
      </c>
      <c r="B15" s="79" t="s">
        <v>456</v>
      </c>
      <c r="C15" s="102" t="s">
        <v>68</v>
      </c>
      <c r="D15" s="143" t="s">
        <v>121</v>
      </c>
      <c r="E15" s="111">
        <v>8</v>
      </c>
      <c r="F15" s="142">
        <f>SUM(F16:F20)</f>
        <v>0</v>
      </c>
    </row>
    <row r="16" spans="1:6" ht="52.8">
      <c r="A16" s="115" t="s">
        <v>510</v>
      </c>
      <c r="B16" s="79" t="s">
        <v>457</v>
      </c>
      <c r="C16" s="87" t="s">
        <v>89</v>
      </c>
      <c r="D16" s="83" t="s">
        <v>122</v>
      </c>
      <c r="E16" s="145">
        <v>10</v>
      </c>
      <c r="F16" s="144">
        <v>0</v>
      </c>
    </row>
    <row r="17" spans="1:6" ht="26.4">
      <c r="A17" s="115" t="s">
        <v>511</v>
      </c>
      <c r="B17" s="79" t="s">
        <v>458</v>
      </c>
      <c r="C17" s="87" t="s">
        <v>123</v>
      </c>
      <c r="D17" s="83" t="s">
        <v>124</v>
      </c>
      <c r="E17" s="145">
        <v>8</v>
      </c>
      <c r="F17" s="144">
        <v>0</v>
      </c>
    </row>
    <row r="18" spans="1:6" ht="66">
      <c r="A18" s="115" t="s">
        <v>512</v>
      </c>
      <c r="B18" s="79" t="s">
        <v>459</v>
      </c>
      <c r="C18" s="87" t="s">
        <v>125</v>
      </c>
      <c r="D18" s="83" t="s">
        <v>31</v>
      </c>
      <c r="E18" s="145">
        <v>8</v>
      </c>
      <c r="F18" s="144">
        <v>0</v>
      </c>
    </row>
    <row r="19" spans="1:6" ht="26.4">
      <c r="A19" s="115" t="s">
        <v>513</v>
      </c>
      <c r="B19" s="79" t="s">
        <v>460</v>
      </c>
      <c r="C19" s="87" t="s">
        <v>126</v>
      </c>
      <c r="D19" s="83" t="s">
        <v>32</v>
      </c>
      <c r="E19" s="145">
        <v>8</v>
      </c>
      <c r="F19" s="144">
        <v>0</v>
      </c>
    </row>
    <row r="20" spans="1:6" ht="26.4">
      <c r="A20" s="115" t="s">
        <v>514</v>
      </c>
      <c r="B20" s="79" t="s">
        <v>461</v>
      </c>
      <c r="C20" s="87" t="s">
        <v>127</v>
      </c>
      <c r="D20" s="83" t="s">
        <v>33</v>
      </c>
      <c r="E20" s="145">
        <v>8</v>
      </c>
      <c r="F20" s="144">
        <v>0</v>
      </c>
    </row>
    <row r="21" spans="1:6" ht="39.6">
      <c r="A21" s="115" t="s">
        <v>515</v>
      </c>
      <c r="B21" s="79" t="s">
        <v>462</v>
      </c>
      <c r="C21" s="86" t="s">
        <v>128</v>
      </c>
      <c r="D21" s="83" t="s">
        <v>129</v>
      </c>
      <c r="E21" s="145">
        <v>8</v>
      </c>
      <c r="F21" s="142">
        <f>SUM(F22:F24)</f>
        <v>0</v>
      </c>
    </row>
    <row r="22" spans="1:6" ht="66">
      <c r="A22" s="115" t="s">
        <v>516</v>
      </c>
      <c r="B22" s="79" t="s">
        <v>463</v>
      </c>
      <c r="C22" s="87" t="s">
        <v>125</v>
      </c>
      <c r="D22" s="83" t="s">
        <v>31</v>
      </c>
      <c r="E22" s="145">
        <v>8</v>
      </c>
      <c r="F22" s="144">
        <v>0</v>
      </c>
    </row>
    <row r="23" spans="1:6" ht="26.4">
      <c r="A23" s="115" t="s">
        <v>517</v>
      </c>
      <c r="B23" s="79" t="s">
        <v>465</v>
      </c>
      <c r="C23" s="87" t="s">
        <v>126</v>
      </c>
      <c r="D23" s="83" t="s">
        <v>32</v>
      </c>
      <c r="E23" s="145">
        <v>8</v>
      </c>
      <c r="F23" s="144">
        <v>0</v>
      </c>
    </row>
    <row r="24" spans="1:6" ht="26.4">
      <c r="A24" s="115" t="s">
        <v>518</v>
      </c>
      <c r="B24" s="79" t="s">
        <v>466</v>
      </c>
      <c r="C24" s="87" t="s">
        <v>127</v>
      </c>
      <c r="D24" s="83" t="s">
        <v>33</v>
      </c>
      <c r="E24" s="145">
        <v>8</v>
      </c>
      <c r="F24" s="144">
        <v>0</v>
      </c>
    </row>
    <row r="25" spans="1:6" ht="39.6">
      <c r="A25" s="115" t="s">
        <v>519</v>
      </c>
      <c r="B25" s="79" t="s">
        <v>467</v>
      </c>
      <c r="C25" s="86" t="s">
        <v>328</v>
      </c>
      <c r="D25" s="83" t="s">
        <v>130</v>
      </c>
      <c r="E25" s="145">
        <v>8</v>
      </c>
      <c r="F25" s="142">
        <f>SUM(F26:F28)</f>
        <v>3736625</v>
      </c>
    </row>
    <row r="26" spans="1:6" ht="66">
      <c r="A26" s="115" t="s">
        <v>520</v>
      </c>
      <c r="B26" s="79" t="s">
        <v>468</v>
      </c>
      <c r="C26" s="87" t="s">
        <v>125</v>
      </c>
      <c r="D26" s="83" t="s">
        <v>31</v>
      </c>
      <c r="E26" s="145">
        <v>8</v>
      </c>
      <c r="F26" s="144">
        <v>3658152</v>
      </c>
    </row>
    <row r="27" spans="1:6" ht="26.4">
      <c r="A27" s="115" t="s">
        <v>521</v>
      </c>
      <c r="B27" s="79" t="s">
        <v>469</v>
      </c>
      <c r="C27" s="87" t="s">
        <v>126</v>
      </c>
      <c r="D27" s="83" t="s">
        <v>32</v>
      </c>
      <c r="E27" s="145">
        <v>8</v>
      </c>
      <c r="F27" s="144">
        <v>78473</v>
      </c>
    </row>
    <row r="28" spans="1:6" ht="26.4">
      <c r="A28" s="115" t="s">
        <v>522</v>
      </c>
      <c r="B28" s="79" t="s">
        <v>470</v>
      </c>
      <c r="C28" s="87" t="s">
        <v>127</v>
      </c>
      <c r="D28" s="83" t="s">
        <v>33</v>
      </c>
      <c r="E28" s="145">
        <v>8</v>
      </c>
      <c r="F28" s="144">
        <v>0</v>
      </c>
    </row>
    <row r="29" spans="1:6" ht="29.25" customHeight="1">
      <c r="A29" s="115" t="s">
        <v>523</v>
      </c>
      <c r="B29" s="79" t="s">
        <v>471</v>
      </c>
      <c r="C29" s="86" t="s">
        <v>99</v>
      </c>
      <c r="D29" s="83" t="s">
        <v>34</v>
      </c>
      <c r="E29" s="90">
        <v>11</v>
      </c>
      <c r="F29" s="144">
        <v>0</v>
      </c>
    </row>
    <row r="30" spans="1:6" ht="39.6">
      <c r="A30" s="115" t="s">
        <v>605</v>
      </c>
      <c r="B30" s="79" t="s">
        <v>472</v>
      </c>
      <c r="C30" s="86" t="s">
        <v>100</v>
      </c>
      <c r="D30" s="83" t="s">
        <v>131</v>
      </c>
      <c r="E30" s="90"/>
      <c r="F30" s="144">
        <v>0</v>
      </c>
    </row>
    <row r="31" spans="1:6" ht="39.6">
      <c r="A31" s="115" t="s">
        <v>606</v>
      </c>
      <c r="B31" s="79" t="s">
        <v>473</v>
      </c>
      <c r="C31" s="88" t="s">
        <v>132</v>
      </c>
      <c r="D31" s="83" t="s">
        <v>133</v>
      </c>
      <c r="E31" s="145">
        <v>43</v>
      </c>
      <c r="F31" s="142">
        <f>SUM(F32:F37)</f>
        <v>3999</v>
      </c>
    </row>
    <row r="32" spans="1:6" ht="66">
      <c r="A32" s="115" t="s">
        <v>607</v>
      </c>
      <c r="B32" s="79" t="s">
        <v>474</v>
      </c>
      <c r="C32" s="81" t="s">
        <v>134</v>
      </c>
      <c r="D32" s="83" t="s">
        <v>35</v>
      </c>
      <c r="E32" s="145">
        <v>43</v>
      </c>
      <c r="F32" s="144">
        <v>419</v>
      </c>
    </row>
    <row r="33" spans="1:6" ht="66">
      <c r="A33" s="115" t="s">
        <v>608</v>
      </c>
      <c r="B33" s="79" t="s">
        <v>475</v>
      </c>
      <c r="C33" s="81" t="s">
        <v>135</v>
      </c>
      <c r="D33" s="83" t="s">
        <v>36</v>
      </c>
      <c r="E33" s="145">
        <v>43</v>
      </c>
      <c r="F33" s="144">
        <v>0</v>
      </c>
    </row>
    <row r="34" spans="1:6" ht="30" customHeight="1">
      <c r="A34" s="115" t="s">
        <v>625</v>
      </c>
      <c r="B34" s="79" t="s">
        <v>476</v>
      </c>
      <c r="C34" s="81" t="s">
        <v>136</v>
      </c>
      <c r="D34" s="83" t="s">
        <v>689</v>
      </c>
      <c r="E34" s="145">
        <v>43</v>
      </c>
      <c r="F34" s="144">
        <v>0</v>
      </c>
    </row>
    <row r="35" spans="1:6" ht="26.4">
      <c r="A35" s="115" t="s">
        <v>626</v>
      </c>
      <c r="B35" s="79" t="s">
        <v>477</v>
      </c>
      <c r="C35" s="81" t="s">
        <v>137</v>
      </c>
      <c r="D35" s="83" t="s">
        <v>138</v>
      </c>
      <c r="E35" s="145">
        <v>43</v>
      </c>
      <c r="F35" s="144">
        <v>0</v>
      </c>
    </row>
    <row r="36" spans="1:6" ht="66">
      <c r="A36" s="115" t="s">
        <v>627</v>
      </c>
      <c r="B36" s="79" t="s">
        <v>478</v>
      </c>
      <c r="C36" s="81" t="s">
        <v>139</v>
      </c>
      <c r="D36" s="83" t="s">
        <v>37</v>
      </c>
      <c r="E36" s="145" t="s">
        <v>140</v>
      </c>
      <c r="F36" s="144">
        <v>3297</v>
      </c>
    </row>
    <row r="37" spans="1:6" ht="26.4">
      <c r="A37" s="115" t="s">
        <v>628</v>
      </c>
      <c r="B37" s="79" t="s">
        <v>479</v>
      </c>
      <c r="C37" s="81" t="s">
        <v>141</v>
      </c>
      <c r="D37" s="83" t="s">
        <v>142</v>
      </c>
      <c r="E37" s="145">
        <v>43</v>
      </c>
      <c r="F37" s="144">
        <v>283</v>
      </c>
    </row>
    <row r="38" spans="1:6" ht="26.4">
      <c r="A38" s="115" t="s">
        <v>636</v>
      </c>
      <c r="B38" s="79" t="s">
        <v>480</v>
      </c>
      <c r="C38" s="88" t="s">
        <v>143</v>
      </c>
      <c r="D38" s="83" t="s">
        <v>111</v>
      </c>
      <c r="E38" s="145"/>
      <c r="F38" s="142">
        <f>SUM(F39:F40)</f>
        <v>2682</v>
      </c>
    </row>
    <row r="39" spans="1:6" ht="39.6">
      <c r="A39" s="115" t="s">
        <v>637</v>
      </c>
      <c r="B39" s="79" t="s">
        <v>481</v>
      </c>
      <c r="C39" s="81" t="s">
        <v>144</v>
      </c>
      <c r="D39" s="83" t="s">
        <v>113</v>
      </c>
      <c r="E39" s="145"/>
      <c r="F39" s="144">
        <v>2682</v>
      </c>
    </row>
    <row r="40" spans="1:6" ht="66">
      <c r="A40" s="115" t="s">
        <v>634</v>
      </c>
      <c r="B40" s="79" t="s">
        <v>482</v>
      </c>
      <c r="C40" s="89" t="s">
        <v>145</v>
      </c>
      <c r="D40" s="83" t="s">
        <v>146</v>
      </c>
      <c r="E40" s="145"/>
      <c r="F40" s="144">
        <v>0</v>
      </c>
    </row>
    <row r="41" spans="1:6" ht="66">
      <c r="A41" s="115" t="s">
        <v>631</v>
      </c>
      <c r="B41" s="79" t="s">
        <v>483</v>
      </c>
      <c r="C41" s="86" t="s">
        <v>329</v>
      </c>
      <c r="D41" s="83" t="s">
        <v>38</v>
      </c>
      <c r="E41" s="145"/>
      <c r="F41" s="144">
        <v>0</v>
      </c>
    </row>
    <row r="42" spans="1:6" ht="26.4">
      <c r="A42" s="115" t="s">
        <v>632</v>
      </c>
      <c r="B42" s="79" t="s">
        <v>484</v>
      </c>
      <c r="C42" s="91" t="s">
        <v>147</v>
      </c>
      <c r="D42" s="83" t="s">
        <v>39</v>
      </c>
      <c r="E42" s="146"/>
      <c r="F42" s="144">
        <v>53866</v>
      </c>
    </row>
    <row r="43" spans="1:6" ht="66">
      <c r="A43" s="115" t="s">
        <v>633</v>
      </c>
      <c r="B43" s="79" t="s">
        <v>485</v>
      </c>
      <c r="C43" s="158" t="s">
        <v>148</v>
      </c>
      <c r="D43" s="159" t="s">
        <v>40</v>
      </c>
      <c r="E43" s="146"/>
      <c r="F43" s="144">
        <v>0</v>
      </c>
    </row>
    <row r="44" spans="1:6" ht="26.4">
      <c r="A44" s="115" t="s">
        <v>638</v>
      </c>
      <c r="B44" s="79" t="s">
        <v>486</v>
      </c>
      <c r="C44" s="160" t="s">
        <v>149</v>
      </c>
      <c r="D44" s="92" t="s">
        <v>150</v>
      </c>
      <c r="E44" s="150"/>
      <c r="F44" s="142">
        <f>F16+F17+F18+F19+F20+F22+F23+F24+F26+F27+F28+F29+F30+F32+F33+F34+F35+F36+F37+F39+F40+F41+F42+F43</f>
        <v>3797172</v>
      </c>
    </row>
    <row r="45" spans="1:6">
      <c r="B45" s="161"/>
    </row>
  </sheetData>
  <mergeCells count="4">
    <mergeCell ref="B6:C6"/>
    <mergeCell ref="B8:C8"/>
    <mergeCell ref="B12:B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1" orientation="portrait" cellComments="asDisplayed" r:id="rId1"/>
  <headerFooter>
    <oddHeader>&amp;C&amp;"Calibri"&amp;10&amp;K000000 Internal&amp;1#_x000D_&amp;"Arialri"&amp;10&amp;K000000&amp;"Arialri"&amp;10&amp;K000000BG
Приложение III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55"/>
  <sheetViews>
    <sheetView showGridLines="0" tabSelected="1" view="pageBreakPreview" zoomScale="80" zoomScaleNormal="100" zoomScaleSheetLayoutView="80" workbookViewId="0">
      <selection activeCell="F18" activeCellId="2" sqref="F37 F17 F18"/>
    </sheetView>
  </sheetViews>
  <sheetFormatPr defaultColWidth="9.109375" defaultRowHeight="13.2"/>
  <cols>
    <col min="1" max="1" width="2.6640625" style="115" customWidth="1"/>
    <col min="2" max="2" width="12.33203125" style="4" customWidth="1"/>
    <col min="3" max="3" width="70.33203125" style="71" customWidth="1"/>
    <col min="4" max="4" width="40.44140625" style="1" customWidth="1"/>
    <col min="5" max="5" width="12.88671875" style="1" customWidth="1"/>
    <col min="6" max="6" width="17.109375" style="1" customWidth="1"/>
    <col min="7" max="7" width="4" style="1" customWidth="1"/>
    <col min="8" max="16384" width="9.109375" style="1"/>
  </cols>
  <sheetData>
    <row r="1" spans="1:6" s="116" customFormat="1" ht="11.4">
      <c r="A1" s="115" t="s">
        <v>284</v>
      </c>
      <c r="B1" s="135" t="s">
        <v>594</v>
      </c>
      <c r="C1" s="121"/>
      <c r="D1" s="121"/>
    </row>
    <row r="2" spans="1:6" s="53" customFormat="1" ht="11.4">
      <c r="A2" s="115"/>
      <c r="B2" s="63" t="s">
        <v>70</v>
      </c>
      <c r="C2" s="136" t="s">
        <v>685</v>
      </c>
      <c r="D2" s="137" t="s">
        <v>686</v>
      </c>
    </row>
    <row r="3" spans="1:6" s="53" customFormat="1" ht="22.8">
      <c r="A3" s="115"/>
      <c r="B3" s="63" t="s">
        <v>71</v>
      </c>
      <c r="C3" s="153" t="s">
        <v>688</v>
      </c>
      <c r="D3" s="127"/>
    </row>
    <row r="4" spans="1:6" s="53" customFormat="1" ht="23.4">
      <c r="A4" s="115"/>
      <c r="B4" s="63" t="s">
        <v>72</v>
      </c>
      <c r="C4" s="128" t="s">
        <v>687</v>
      </c>
      <c r="D4" s="127"/>
    </row>
    <row r="5" spans="1:6" s="53" customFormat="1" ht="22.8">
      <c r="A5" s="115"/>
      <c r="B5" s="64" t="s">
        <v>73</v>
      </c>
      <c r="C5" s="51" t="s">
        <v>74</v>
      </c>
      <c r="D5" s="54" t="s">
        <v>75</v>
      </c>
      <c r="E5" s="55" t="s">
        <v>76</v>
      </c>
      <c r="F5" s="56" t="s">
        <v>77</v>
      </c>
    </row>
    <row r="6" spans="1:6" ht="32.25" customHeight="1">
      <c r="B6" s="203" t="s">
        <v>350</v>
      </c>
      <c r="C6" s="204"/>
    </row>
    <row r="7" spans="1:6" s="116" customFormat="1" ht="10.199999999999999">
      <c r="A7" s="115">
        <v>6</v>
      </c>
      <c r="B7" s="162"/>
      <c r="C7" s="119"/>
      <c r="F7" s="116" t="s">
        <v>595</v>
      </c>
    </row>
    <row r="8" spans="1:6">
      <c r="B8" s="205" t="s">
        <v>151</v>
      </c>
      <c r="C8" s="206"/>
    </row>
    <row r="9" spans="1:6">
      <c r="B9" s="163"/>
    </row>
    <row r="10" spans="1:6">
      <c r="B10" s="163"/>
    </row>
    <row r="11" spans="1:6">
      <c r="C11" s="21"/>
      <c r="D11" s="10"/>
    </row>
    <row r="12" spans="1:6" ht="55.5" customHeight="1">
      <c r="B12" s="11"/>
      <c r="C12" s="134"/>
      <c r="D12" s="73" t="s">
        <v>67</v>
      </c>
      <c r="E12" s="41" t="s">
        <v>80</v>
      </c>
      <c r="F12" s="77" t="s">
        <v>81</v>
      </c>
    </row>
    <row r="13" spans="1:6" ht="17.399999999999999" customHeight="1">
      <c r="B13" s="12"/>
      <c r="C13" s="19"/>
      <c r="D13" s="75"/>
      <c r="E13" s="22"/>
      <c r="F13" s="79" t="s">
        <v>456</v>
      </c>
    </row>
    <row r="14" spans="1:6" ht="26.4">
      <c r="A14" s="115" t="s">
        <v>509</v>
      </c>
      <c r="B14" s="79" t="s">
        <v>456</v>
      </c>
      <c r="C14" s="94" t="s">
        <v>152</v>
      </c>
      <c r="D14" s="97" t="s">
        <v>153</v>
      </c>
      <c r="E14" s="111">
        <v>46</v>
      </c>
      <c r="F14" s="142">
        <f>SUM(F15:F16)</f>
        <v>76825</v>
      </c>
    </row>
    <row r="15" spans="1:6" ht="20.399999999999999">
      <c r="A15" s="115" t="s">
        <v>510</v>
      </c>
      <c r="B15" s="79" t="s">
        <v>457</v>
      </c>
      <c r="C15" s="81" t="s">
        <v>154</v>
      </c>
      <c r="D15" s="83" t="s">
        <v>155</v>
      </c>
      <c r="E15" s="111"/>
      <c r="F15" s="144">
        <v>76825</v>
      </c>
    </row>
    <row r="16" spans="1:6" ht="20.399999999999999">
      <c r="A16" s="115" t="s">
        <v>511</v>
      </c>
      <c r="B16" s="79" t="s">
        <v>458</v>
      </c>
      <c r="C16" s="81" t="s">
        <v>156</v>
      </c>
      <c r="D16" s="83" t="s">
        <v>15</v>
      </c>
      <c r="E16" s="145"/>
      <c r="F16" s="144">
        <v>0</v>
      </c>
    </row>
    <row r="17" spans="1:6" ht="26.4">
      <c r="A17" s="115" t="s">
        <v>512</v>
      </c>
      <c r="B17" s="79" t="s">
        <v>459</v>
      </c>
      <c r="C17" s="88" t="s">
        <v>157</v>
      </c>
      <c r="D17" s="83" t="s">
        <v>158</v>
      </c>
      <c r="E17" s="145">
        <v>46</v>
      </c>
      <c r="F17" s="144">
        <v>0</v>
      </c>
    </row>
    <row r="18" spans="1:6" ht="21">
      <c r="A18" s="115" t="s">
        <v>513</v>
      </c>
      <c r="B18" s="79" t="s">
        <v>460</v>
      </c>
      <c r="C18" s="88" t="s">
        <v>351</v>
      </c>
      <c r="D18" s="83" t="s">
        <v>16</v>
      </c>
      <c r="E18" s="90">
        <v>46</v>
      </c>
      <c r="F18" s="142">
        <f>SUM(F19:F20)</f>
        <v>0</v>
      </c>
    </row>
    <row r="19" spans="1:6" ht="26.4">
      <c r="A19" s="115" t="s">
        <v>514</v>
      </c>
      <c r="B19" s="79" t="s">
        <v>461</v>
      </c>
      <c r="C19" s="87" t="s">
        <v>159</v>
      </c>
      <c r="D19" s="83" t="s">
        <v>17</v>
      </c>
      <c r="E19" s="90"/>
      <c r="F19" s="144">
        <v>0</v>
      </c>
    </row>
    <row r="20" spans="1:6" ht="24.75" customHeight="1">
      <c r="A20" s="115" t="s">
        <v>515</v>
      </c>
      <c r="B20" s="79" t="s">
        <v>462</v>
      </c>
      <c r="C20" s="87" t="s">
        <v>160</v>
      </c>
      <c r="D20" s="83" t="s">
        <v>18</v>
      </c>
      <c r="E20" s="90"/>
      <c r="F20" s="144">
        <v>0</v>
      </c>
    </row>
    <row r="21" spans="1:6" ht="26.4">
      <c r="A21" s="115" t="s">
        <v>516</v>
      </c>
      <c r="B21" s="79" t="s">
        <v>463</v>
      </c>
      <c r="C21" s="86" t="s">
        <v>161</v>
      </c>
      <c r="D21" s="83" t="s">
        <v>19</v>
      </c>
      <c r="E21" s="90"/>
      <c r="F21" s="144"/>
    </row>
    <row r="22" spans="1:6" ht="21">
      <c r="A22" s="115" t="s">
        <v>517</v>
      </c>
      <c r="B22" s="79" t="s">
        <v>465</v>
      </c>
      <c r="C22" s="88" t="s">
        <v>162</v>
      </c>
      <c r="D22" s="83" t="s">
        <v>163</v>
      </c>
      <c r="E22" s="145">
        <v>46</v>
      </c>
      <c r="F22" s="142">
        <f>SUM(F24:F29)+SUM(F31:F33)+SUM(F35:F41)</f>
        <v>4782</v>
      </c>
    </row>
    <row r="23" spans="1:6" ht="20.399999999999999">
      <c r="A23" s="115" t="s">
        <v>600</v>
      </c>
      <c r="B23" s="79" t="s">
        <v>542</v>
      </c>
      <c r="C23" s="81" t="s">
        <v>164</v>
      </c>
      <c r="D23" s="83" t="s">
        <v>165</v>
      </c>
      <c r="E23" s="145"/>
      <c r="F23" s="144">
        <f>F24+F25+F26+F27+F28+F29+F30+F33</f>
        <v>-238</v>
      </c>
    </row>
    <row r="24" spans="1:6" ht="20.399999999999999">
      <c r="A24" s="115" t="s">
        <v>518</v>
      </c>
      <c r="B24" s="79" t="s">
        <v>466</v>
      </c>
      <c r="C24" s="104" t="s">
        <v>102</v>
      </c>
      <c r="D24" s="83" t="s">
        <v>166</v>
      </c>
      <c r="E24" s="145"/>
      <c r="F24" s="144">
        <v>0</v>
      </c>
    </row>
    <row r="25" spans="1:6" ht="20.399999999999999">
      <c r="A25" s="115" t="s">
        <v>519</v>
      </c>
      <c r="B25" s="79" t="s">
        <v>467</v>
      </c>
      <c r="C25" s="104" t="s">
        <v>106</v>
      </c>
      <c r="D25" s="83" t="s">
        <v>167</v>
      </c>
      <c r="E25" s="145"/>
      <c r="F25" s="144">
        <v>0</v>
      </c>
    </row>
    <row r="26" spans="1:6" ht="26.4">
      <c r="A26" s="115" t="s">
        <v>520</v>
      </c>
      <c r="B26" s="79" t="s">
        <v>468</v>
      </c>
      <c r="C26" s="104" t="s">
        <v>168</v>
      </c>
      <c r="D26" s="99" t="s">
        <v>169</v>
      </c>
      <c r="E26" s="90"/>
      <c r="F26" s="144">
        <v>-238</v>
      </c>
    </row>
    <row r="27" spans="1:6" ht="26.4">
      <c r="A27" s="115" t="s">
        <v>613</v>
      </c>
      <c r="B27" s="79" t="s">
        <v>543</v>
      </c>
      <c r="C27" s="106" t="s">
        <v>117</v>
      </c>
      <c r="D27" s="83" t="s">
        <v>170</v>
      </c>
      <c r="E27" s="145"/>
      <c r="F27" s="144">
        <v>0</v>
      </c>
    </row>
    <row r="28" spans="1:6" ht="26.4">
      <c r="A28" s="115" t="s">
        <v>614</v>
      </c>
      <c r="B28" s="79" t="s">
        <v>544</v>
      </c>
      <c r="C28" s="106" t="s">
        <v>352</v>
      </c>
      <c r="D28" s="99" t="s">
        <v>330</v>
      </c>
      <c r="E28" s="145"/>
      <c r="F28" s="144">
        <v>0</v>
      </c>
    </row>
    <row r="29" spans="1:6" ht="39.6">
      <c r="A29" s="115" t="s">
        <v>640</v>
      </c>
      <c r="B29" s="79" t="s">
        <v>488</v>
      </c>
      <c r="C29" s="106" t="s">
        <v>171</v>
      </c>
      <c r="D29" s="83" t="s">
        <v>20</v>
      </c>
      <c r="E29" s="164"/>
      <c r="F29" s="144">
        <v>0</v>
      </c>
    </row>
    <row r="30" spans="1:6" ht="39.6">
      <c r="A30" s="115" t="s">
        <v>641</v>
      </c>
      <c r="B30" s="79" t="s">
        <v>489</v>
      </c>
      <c r="C30" s="106" t="s">
        <v>172</v>
      </c>
      <c r="D30" s="83" t="s">
        <v>21</v>
      </c>
      <c r="E30" s="164"/>
      <c r="F30" s="144">
        <v>0</v>
      </c>
    </row>
    <row r="31" spans="1:6" ht="39.6">
      <c r="A31" s="115" t="s">
        <v>642</v>
      </c>
      <c r="B31" s="79" t="s">
        <v>490</v>
      </c>
      <c r="C31" s="165" t="s">
        <v>65</v>
      </c>
      <c r="D31" s="83" t="s">
        <v>22</v>
      </c>
      <c r="E31" s="164"/>
      <c r="F31" s="144">
        <v>0</v>
      </c>
    </row>
    <row r="32" spans="1:6" ht="39.6">
      <c r="A32" s="115" t="s">
        <v>643</v>
      </c>
      <c r="B32" s="79" t="s">
        <v>538</v>
      </c>
      <c r="C32" s="165" t="s">
        <v>66</v>
      </c>
      <c r="D32" s="83" t="s">
        <v>353</v>
      </c>
      <c r="E32" s="164"/>
      <c r="F32" s="144">
        <v>0</v>
      </c>
    </row>
    <row r="33" spans="1:6" ht="39.6">
      <c r="A33" s="115" t="s">
        <v>644</v>
      </c>
      <c r="B33" s="79" t="s">
        <v>539</v>
      </c>
      <c r="C33" s="106" t="s">
        <v>173</v>
      </c>
      <c r="D33" s="83" t="s">
        <v>354</v>
      </c>
      <c r="E33" s="164"/>
      <c r="F33" s="144">
        <v>0</v>
      </c>
    </row>
    <row r="34" spans="1:6" ht="26.4">
      <c r="A34" s="115" t="s">
        <v>615</v>
      </c>
      <c r="B34" s="79" t="s">
        <v>545</v>
      </c>
      <c r="C34" s="81" t="s">
        <v>174</v>
      </c>
      <c r="D34" s="99" t="s">
        <v>331</v>
      </c>
      <c r="E34" s="145"/>
      <c r="F34" s="142">
        <f>SUM(F35:F41)</f>
        <v>5020</v>
      </c>
    </row>
    <row r="35" spans="1:6" ht="79.5" customHeight="1">
      <c r="A35" s="115" t="s">
        <v>521</v>
      </c>
      <c r="B35" s="79" t="s">
        <v>469</v>
      </c>
      <c r="C35" s="106" t="s">
        <v>175</v>
      </c>
      <c r="D35" s="83" t="s">
        <v>23</v>
      </c>
      <c r="E35" s="145"/>
      <c r="F35" s="144">
        <v>0</v>
      </c>
    </row>
    <row r="36" spans="1:6" ht="26.4">
      <c r="A36" s="115" t="s">
        <v>522</v>
      </c>
      <c r="B36" s="79" t="s">
        <v>470</v>
      </c>
      <c r="C36" s="106" t="s">
        <v>176</v>
      </c>
      <c r="D36" s="83" t="s">
        <v>177</v>
      </c>
      <c r="E36" s="145"/>
      <c r="F36" s="144">
        <v>0</v>
      </c>
    </row>
    <row r="37" spans="1:6" ht="67.5" customHeight="1">
      <c r="A37" s="115" t="s">
        <v>523</v>
      </c>
      <c r="B37" s="79" t="s">
        <v>471</v>
      </c>
      <c r="C37" s="106" t="s">
        <v>178</v>
      </c>
      <c r="D37" s="83" t="s">
        <v>24</v>
      </c>
      <c r="E37" s="145"/>
      <c r="F37" s="144">
        <v>0</v>
      </c>
    </row>
    <row r="38" spans="1:6" ht="39.6">
      <c r="A38" s="115" t="s">
        <v>616</v>
      </c>
      <c r="B38" s="79" t="s">
        <v>546</v>
      </c>
      <c r="C38" s="106" t="s">
        <v>179</v>
      </c>
      <c r="D38" s="83" t="s">
        <v>25</v>
      </c>
      <c r="E38" s="145"/>
      <c r="F38" s="144">
        <v>5020</v>
      </c>
    </row>
    <row r="39" spans="1:6" ht="13.5" customHeight="1">
      <c r="A39" s="115" t="s">
        <v>617</v>
      </c>
      <c r="B39" s="79" t="s">
        <v>547</v>
      </c>
      <c r="C39" s="106" t="s">
        <v>180</v>
      </c>
      <c r="D39" s="99" t="s">
        <v>26</v>
      </c>
      <c r="E39" s="164"/>
      <c r="F39" s="144">
        <v>0</v>
      </c>
    </row>
    <row r="40" spans="1:6" ht="26.4">
      <c r="A40" s="115" t="s">
        <v>606</v>
      </c>
      <c r="B40" s="79" t="s">
        <v>473</v>
      </c>
      <c r="C40" s="106" t="s">
        <v>117</v>
      </c>
      <c r="D40" s="83" t="s">
        <v>170</v>
      </c>
      <c r="E40" s="145"/>
      <c r="F40" s="144">
        <v>0</v>
      </c>
    </row>
    <row r="41" spans="1:6" ht="28.5" customHeight="1">
      <c r="A41" s="115" t="s">
        <v>607</v>
      </c>
      <c r="B41" s="79" t="s">
        <v>474</v>
      </c>
      <c r="C41" s="106" t="s">
        <v>10</v>
      </c>
      <c r="D41" s="99" t="s">
        <v>330</v>
      </c>
      <c r="E41" s="145"/>
      <c r="F41" s="144">
        <v>0</v>
      </c>
    </row>
    <row r="42" spans="1:6" ht="24.75" customHeight="1">
      <c r="A42" s="115" t="s">
        <v>608</v>
      </c>
      <c r="B42" s="79" t="s">
        <v>475</v>
      </c>
      <c r="C42" s="88" t="s">
        <v>181</v>
      </c>
      <c r="D42" s="83" t="s">
        <v>182</v>
      </c>
      <c r="E42" s="112"/>
      <c r="F42" s="144">
        <v>250958</v>
      </c>
    </row>
    <row r="43" spans="1:6" ht="23.25" customHeight="1">
      <c r="A43" s="115" t="s">
        <v>625</v>
      </c>
      <c r="B43" s="79" t="s">
        <v>476</v>
      </c>
      <c r="C43" s="88" t="s">
        <v>183</v>
      </c>
      <c r="D43" s="143" t="s">
        <v>27</v>
      </c>
      <c r="E43" s="112"/>
      <c r="F43" s="144">
        <v>0</v>
      </c>
    </row>
    <row r="44" spans="1:6" ht="23.25" customHeight="1">
      <c r="A44" s="115" t="s">
        <v>626</v>
      </c>
      <c r="B44" s="79" t="s">
        <v>477</v>
      </c>
      <c r="C44" s="88" t="s">
        <v>184</v>
      </c>
      <c r="D44" s="83" t="s">
        <v>185</v>
      </c>
      <c r="E44" s="145"/>
      <c r="F44" s="142">
        <f>SUM(F45:F46)</f>
        <v>9850</v>
      </c>
    </row>
    <row r="45" spans="1:6" ht="26.4">
      <c r="A45" s="115" t="s">
        <v>627</v>
      </c>
      <c r="B45" s="79" t="s">
        <v>478</v>
      </c>
      <c r="C45" s="81" t="s">
        <v>186</v>
      </c>
      <c r="D45" s="83" t="s">
        <v>28</v>
      </c>
      <c r="E45" s="145"/>
      <c r="F45" s="144">
        <v>0</v>
      </c>
    </row>
    <row r="46" spans="1:6" ht="20.399999999999999">
      <c r="A46" s="115" t="s">
        <v>628</v>
      </c>
      <c r="B46" s="79" t="s">
        <v>479</v>
      </c>
      <c r="C46" s="81" t="s">
        <v>187</v>
      </c>
      <c r="D46" s="83" t="s">
        <v>29</v>
      </c>
      <c r="E46" s="145"/>
      <c r="F46" s="144">
        <v>9850</v>
      </c>
    </row>
    <row r="47" spans="1:6" ht="52.5" customHeight="1">
      <c r="A47" s="115" t="s">
        <v>636</v>
      </c>
      <c r="B47" s="79" t="s">
        <v>480</v>
      </c>
      <c r="C47" s="88" t="s">
        <v>188</v>
      </c>
      <c r="D47" s="83" t="s">
        <v>30</v>
      </c>
      <c r="E47" s="90">
        <v>46</v>
      </c>
      <c r="F47" s="144">
        <v>0</v>
      </c>
    </row>
    <row r="48" spans="1:6" ht="26.4">
      <c r="A48" s="115" t="s">
        <v>637</v>
      </c>
      <c r="B48" s="79" t="s">
        <v>481</v>
      </c>
      <c r="C48" s="88" t="s">
        <v>189</v>
      </c>
      <c r="D48" s="83" t="s">
        <v>190</v>
      </c>
      <c r="E48" s="145">
        <v>2</v>
      </c>
      <c r="F48" s="144">
        <v>30242</v>
      </c>
    </row>
    <row r="49" spans="1:6" ht="20.399999999999999">
      <c r="A49" s="115" t="s">
        <v>634</v>
      </c>
      <c r="B49" s="79" t="s">
        <v>482</v>
      </c>
      <c r="C49" s="88" t="s">
        <v>191</v>
      </c>
      <c r="D49" s="83" t="s">
        <v>192</v>
      </c>
      <c r="E49" s="145"/>
      <c r="F49" s="144">
        <v>0</v>
      </c>
    </row>
    <row r="50" spans="1:6" ht="21">
      <c r="A50" s="115" t="s">
        <v>631</v>
      </c>
      <c r="B50" s="79" t="s">
        <v>483</v>
      </c>
      <c r="C50" s="88" t="s">
        <v>193</v>
      </c>
      <c r="D50" s="83" t="s">
        <v>194</v>
      </c>
      <c r="E50" s="145"/>
      <c r="F50" s="142">
        <f>SUM(F51:F52)</f>
        <v>0</v>
      </c>
    </row>
    <row r="51" spans="1:6" ht="20.399999999999999">
      <c r="A51" s="115" t="s">
        <v>632</v>
      </c>
      <c r="B51" s="79" t="s">
        <v>484</v>
      </c>
      <c r="C51" s="81" t="s">
        <v>162</v>
      </c>
      <c r="D51" s="83" t="s">
        <v>163</v>
      </c>
      <c r="E51" s="145">
        <v>46</v>
      </c>
      <c r="F51" s="144">
        <v>0</v>
      </c>
    </row>
    <row r="52" spans="1:6" ht="20.399999999999999">
      <c r="A52" s="115" t="s">
        <v>633</v>
      </c>
      <c r="B52" s="79" t="s">
        <v>485</v>
      </c>
      <c r="C52" s="113" t="s">
        <v>195</v>
      </c>
      <c r="D52" s="100"/>
      <c r="E52" s="166">
        <v>46</v>
      </c>
      <c r="F52" s="144">
        <v>0</v>
      </c>
    </row>
    <row r="53" spans="1:6" ht="21">
      <c r="A53" s="115" t="s">
        <v>638</v>
      </c>
      <c r="B53" s="79" t="s">
        <v>486</v>
      </c>
      <c r="C53" s="114" t="s">
        <v>196</v>
      </c>
      <c r="D53" s="92" t="s">
        <v>197</v>
      </c>
      <c r="E53" s="150">
        <v>46</v>
      </c>
      <c r="F53" s="142">
        <f>F15+F16+F19+F20+F24+F25+F26+F27+F29+F28+F31+F32+F33+F35+F36+F37+F38+F39+F40+F41+F42+F43+F45+F46+F47+F48+F49+F51+F52</f>
        <v>372657</v>
      </c>
    </row>
    <row r="54" spans="1:6" ht="21">
      <c r="A54" s="115" t="s">
        <v>639</v>
      </c>
      <c r="B54" s="79" t="s">
        <v>487</v>
      </c>
      <c r="C54" s="149" t="s">
        <v>198</v>
      </c>
      <c r="D54" s="92" t="s">
        <v>199</v>
      </c>
      <c r="E54" s="150"/>
      <c r="F54" s="142">
        <f>F53+'F_01.02'!F44</f>
        <v>4169829</v>
      </c>
    </row>
    <row r="55" spans="1:6">
      <c r="B55" s="13"/>
    </row>
  </sheetData>
  <mergeCells count="2">
    <mergeCell ref="B6:C6"/>
    <mergeCell ref="B8:C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cellComments="asDisplayed" r:id="rId1"/>
  <headerFooter>
    <oddHeader>&amp;C&amp;"Calibri"&amp;10&amp;K000000 Internal&amp;1#_x000D_&amp;"Arialri"&amp;10&amp;K000000&amp;"Arialri"&amp;10&amp;K000000BG
Приложение III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90"/>
  <sheetViews>
    <sheetView showGridLines="0" view="pageBreakPreview" zoomScaleNormal="100" zoomScaleSheetLayoutView="100" workbookViewId="0">
      <selection activeCell="C2" sqref="C2:D3"/>
    </sheetView>
  </sheetViews>
  <sheetFormatPr defaultColWidth="9.109375" defaultRowHeight="13.2"/>
  <cols>
    <col min="1" max="1" width="2.6640625" style="115" customWidth="1"/>
    <col min="2" max="2" width="12.33203125" style="4" customWidth="1"/>
    <col min="3" max="3" width="64" style="72" customWidth="1"/>
    <col min="4" max="4" width="45.6640625" style="6" customWidth="1"/>
    <col min="5" max="5" width="13.5546875" style="4" customWidth="1"/>
    <col min="6" max="6" width="17.109375" style="6" customWidth="1"/>
    <col min="7" max="7" width="1.88671875" style="72" customWidth="1"/>
    <col min="8" max="16384" width="9.109375" style="72"/>
  </cols>
  <sheetData>
    <row r="1" spans="1:6" s="118" customFormat="1" ht="11.4">
      <c r="A1" s="115" t="s">
        <v>684</v>
      </c>
      <c r="B1" s="135" t="s">
        <v>594</v>
      </c>
      <c r="C1" s="121"/>
      <c r="D1" s="121"/>
      <c r="E1" s="122"/>
      <c r="F1" s="123"/>
    </row>
    <row r="2" spans="1:6" s="60" customFormat="1" ht="11.4">
      <c r="A2" s="115"/>
      <c r="B2" s="63" t="s">
        <v>70</v>
      </c>
      <c r="C2" s="136" t="s">
        <v>685</v>
      </c>
      <c r="D2" s="137" t="s">
        <v>686</v>
      </c>
      <c r="E2" s="58"/>
      <c r="F2" s="59"/>
    </row>
    <row r="3" spans="1:6" s="60" customFormat="1" ht="22.8">
      <c r="A3" s="115"/>
      <c r="B3" s="63" t="s">
        <v>71</v>
      </c>
      <c r="C3" s="153" t="s">
        <v>688</v>
      </c>
      <c r="D3" s="127"/>
      <c r="E3" s="58"/>
      <c r="F3" s="59"/>
    </row>
    <row r="4" spans="1:6" s="60" customFormat="1" ht="23.4">
      <c r="A4" s="115"/>
      <c r="B4" s="63" t="s">
        <v>72</v>
      </c>
      <c r="C4" s="128" t="s">
        <v>687</v>
      </c>
      <c r="D4" s="127"/>
      <c r="E4" s="58"/>
      <c r="F4" s="59"/>
    </row>
    <row r="5" spans="1:6" s="60" customFormat="1" ht="22.8">
      <c r="A5" s="115"/>
      <c r="B5" s="64" t="s">
        <v>73</v>
      </c>
      <c r="C5" s="51" t="s">
        <v>74</v>
      </c>
      <c r="D5" s="54" t="s">
        <v>75</v>
      </c>
      <c r="E5" s="55" t="s">
        <v>76</v>
      </c>
      <c r="F5" s="56" t="s">
        <v>77</v>
      </c>
    </row>
    <row r="6" spans="1:6" ht="32.25" customHeight="1">
      <c r="B6" s="203" t="s">
        <v>332</v>
      </c>
      <c r="C6" s="207"/>
    </row>
    <row r="7" spans="1:6" s="118" customFormat="1" ht="10.199999999999999">
      <c r="A7" s="115">
        <v>6</v>
      </c>
      <c r="B7" s="167"/>
      <c r="D7" s="123"/>
      <c r="E7" s="122"/>
      <c r="F7" s="123" t="s">
        <v>595</v>
      </c>
    </row>
    <row r="8" spans="1:6">
      <c r="B8" s="168"/>
    </row>
    <row r="9" spans="1:6">
      <c r="B9" s="168"/>
    </row>
    <row r="10" spans="1:6">
      <c r="B10" s="168"/>
    </row>
    <row r="11" spans="1:6">
      <c r="D11" s="7"/>
      <c r="E11" s="8"/>
      <c r="F11" s="7"/>
    </row>
    <row r="12" spans="1:6" ht="26.4">
      <c r="B12" s="67"/>
      <c r="C12" s="134"/>
      <c r="D12" s="73" t="s">
        <v>67</v>
      </c>
      <c r="E12" s="41" t="s">
        <v>80</v>
      </c>
      <c r="F12" s="76" t="s">
        <v>200</v>
      </c>
    </row>
    <row r="13" spans="1:6" ht="14.4" customHeight="1">
      <c r="B13" s="69"/>
      <c r="C13" s="19"/>
      <c r="D13" s="75"/>
      <c r="E13" s="20"/>
      <c r="F13" s="79" t="s">
        <v>456</v>
      </c>
    </row>
    <row r="14" spans="1:6" ht="26.4">
      <c r="A14" s="115" t="s">
        <v>509</v>
      </c>
      <c r="B14" s="103" t="s">
        <v>456</v>
      </c>
      <c r="C14" s="169" t="s">
        <v>201</v>
      </c>
      <c r="D14" s="95" t="s">
        <v>13</v>
      </c>
      <c r="E14" s="170">
        <v>16</v>
      </c>
      <c r="F14" s="171">
        <f>SUM(F15:F22)</f>
        <v>56392</v>
      </c>
    </row>
    <row r="15" spans="1:6" ht="53.4" customHeight="1">
      <c r="A15" s="115" t="s">
        <v>510</v>
      </c>
      <c r="B15" s="103" t="s">
        <v>457</v>
      </c>
      <c r="C15" s="172" t="s">
        <v>87</v>
      </c>
      <c r="D15" s="97" t="s">
        <v>14</v>
      </c>
      <c r="E15" s="111"/>
      <c r="F15" s="129">
        <v>0</v>
      </c>
    </row>
    <row r="16" spans="1:6" ht="26.4">
      <c r="A16" s="115" t="s">
        <v>596</v>
      </c>
      <c r="B16" s="103" t="s">
        <v>548</v>
      </c>
      <c r="C16" s="172" t="s">
        <v>11</v>
      </c>
      <c r="D16" s="97" t="s">
        <v>202</v>
      </c>
      <c r="E16" s="111"/>
      <c r="F16" s="129">
        <v>0</v>
      </c>
    </row>
    <row r="17" spans="1:6" ht="26.4">
      <c r="A17" s="115" t="s">
        <v>511</v>
      </c>
      <c r="B17" s="103" t="s">
        <v>458</v>
      </c>
      <c r="C17" s="172" t="s">
        <v>203</v>
      </c>
      <c r="D17" s="66" t="s">
        <v>204</v>
      </c>
      <c r="E17" s="145"/>
      <c r="F17" s="129">
        <v>0</v>
      </c>
    </row>
    <row r="18" spans="1:6" ht="26.4">
      <c r="A18" s="115" t="s">
        <v>597</v>
      </c>
      <c r="B18" s="103" t="s">
        <v>549</v>
      </c>
      <c r="C18" s="172" t="s">
        <v>9</v>
      </c>
      <c r="D18" s="66" t="s">
        <v>205</v>
      </c>
      <c r="E18" s="145"/>
      <c r="F18" s="129">
        <v>357</v>
      </c>
    </row>
    <row r="19" spans="1:6" ht="26.4">
      <c r="A19" s="115" t="s">
        <v>598</v>
      </c>
      <c r="B19" s="103" t="s">
        <v>550</v>
      </c>
      <c r="C19" s="172" t="s">
        <v>12</v>
      </c>
      <c r="D19" s="66" t="s">
        <v>206</v>
      </c>
      <c r="E19" s="145"/>
      <c r="F19" s="129">
        <v>56011</v>
      </c>
    </row>
    <row r="20" spans="1:6" ht="33.6" customHeight="1">
      <c r="A20" s="115" t="s">
        <v>515</v>
      </c>
      <c r="B20" s="103" t="s">
        <v>462</v>
      </c>
      <c r="C20" s="172" t="s">
        <v>207</v>
      </c>
      <c r="D20" s="66" t="s">
        <v>43</v>
      </c>
      <c r="E20" s="145"/>
      <c r="F20" s="129">
        <v>0</v>
      </c>
    </row>
    <row r="21" spans="1:6">
      <c r="A21" s="115" t="s">
        <v>516</v>
      </c>
      <c r="B21" s="103" t="s">
        <v>463</v>
      </c>
      <c r="C21" s="173" t="s">
        <v>208</v>
      </c>
      <c r="D21" s="98" t="s">
        <v>44</v>
      </c>
      <c r="E21" s="146"/>
      <c r="F21" s="129">
        <v>0</v>
      </c>
    </row>
    <row r="22" spans="1:6" ht="26.4">
      <c r="A22" s="115" t="s">
        <v>599</v>
      </c>
      <c r="B22" s="103" t="s">
        <v>551</v>
      </c>
      <c r="C22" s="173" t="s">
        <v>209</v>
      </c>
      <c r="D22" s="98" t="s">
        <v>45</v>
      </c>
      <c r="E22" s="146"/>
      <c r="F22" s="129">
        <v>24</v>
      </c>
    </row>
    <row r="23" spans="1:6" ht="30" customHeight="1">
      <c r="A23" s="115" t="s">
        <v>517</v>
      </c>
      <c r="B23" s="103" t="s">
        <v>465</v>
      </c>
      <c r="C23" s="174" t="s">
        <v>333</v>
      </c>
      <c r="D23" s="66" t="s">
        <v>13</v>
      </c>
      <c r="E23" s="145">
        <v>16</v>
      </c>
      <c r="F23" s="171">
        <f>SUM(F24:F29)</f>
        <v>8265</v>
      </c>
    </row>
    <row r="24" spans="1:6" ht="56.4" customHeight="1">
      <c r="A24" s="115" t="s">
        <v>518</v>
      </c>
      <c r="B24" s="103" t="s">
        <v>466</v>
      </c>
      <c r="C24" s="172" t="s">
        <v>210</v>
      </c>
      <c r="D24" s="66" t="s">
        <v>14</v>
      </c>
      <c r="E24" s="145"/>
      <c r="F24" s="129">
        <v>0</v>
      </c>
    </row>
    <row r="25" spans="1:6" ht="26.4">
      <c r="A25" s="115" t="s">
        <v>519</v>
      </c>
      <c r="B25" s="103" t="s">
        <v>467</v>
      </c>
      <c r="C25" s="172" t="s">
        <v>211</v>
      </c>
      <c r="D25" s="66" t="s">
        <v>204</v>
      </c>
      <c r="E25" s="145"/>
      <c r="F25" s="129">
        <v>0</v>
      </c>
    </row>
    <row r="26" spans="1:6" ht="26.4">
      <c r="A26" s="115" t="s">
        <v>520</v>
      </c>
      <c r="B26" s="103" t="s">
        <v>468</v>
      </c>
      <c r="C26" s="172" t="s">
        <v>334</v>
      </c>
      <c r="D26" s="66" t="s">
        <v>212</v>
      </c>
      <c r="E26" s="145"/>
      <c r="F26" s="129">
        <v>8203</v>
      </c>
    </row>
    <row r="27" spans="1:6" ht="28.2" customHeight="1">
      <c r="A27" s="115" t="s">
        <v>521</v>
      </c>
      <c r="B27" s="103" t="s">
        <v>469</v>
      </c>
      <c r="C27" s="172" t="s">
        <v>213</v>
      </c>
      <c r="D27" s="66" t="s">
        <v>46</v>
      </c>
      <c r="E27" s="145"/>
      <c r="F27" s="129">
        <v>0</v>
      </c>
    </row>
    <row r="28" spans="1:6">
      <c r="A28" s="115" t="s">
        <v>522</v>
      </c>
      <c r="B28" s="103" t="s">
        <v>470</v>
      </c>
      <c r="C28" s="172" t="s">
        <v>214</v>
      </c>
      <c r="D28" s="66" t="s">
        <v>47</v>
      </c>
      <c r="E28" s="145"/>
      <c r="F28" s="129">
        <v>30</v>
      </c>
    </row>
    <row r="29" spans="1:6" ht="27" customHeight="1">
      <c r="A29" s="115" t="s">
        <v>609</v>
      </c>
      <c r="B29" s="103" t="s">
        <v>552</v>
      </c>
      <c r="C29" s="172" t="s">
        <v>215</v>
      </c>
      <c r="D29" s="98" t="s">
        <v>48</v>
      </c>
      <c r="E29" s="145"/>
      <c r="F29" s="129">
        <v>32</v>
      </c>
    </row>
    <row r="30" spans="1:6">
      <c r="A30" s="115" t="s">
        <v>523</v>
      </c>
      <c r="B30" s="103" t="s">
        <v>471</v>
      </c>
      <c r="C30" s="88" t="s">
        <v>216</v>
      </c>
      <c r="D30" s="66" t="s">
        <v>217</v>
      </c>
      <c r="E30" s="145"/>
      <c r="F30" s="130">
        <v>0</v>
      </c>
    </row>
    <row r="31" spans="1:6">
      <c r="A31" s="115" t="s">
        <v>605</v>
      </c>
      <c r="B31" s="103" t="s">
        <v>472</v>
      </c>
      <c r="C31" s="174" t="s">
        <v>218</v>
      </c>
      <c r="D31" s="66" t="s">
        <v>49</v>
      </c>
      <c r="E31" s="145">
        <v>31</v>
      </c>
      <c r="F31" s="171">
        <f>SUM(F32:F35)</f>
        <v>28</v>
      </c>
    </row>
    <row r="32" spans="1:6" ht="45.6" customHeight="1">
      <c r="A32" s="115" t="s">
        <v>606</v>
      </c>
      <c r="B32" s="103" t="s">
        <v>473</v>
      </c>
      <c r="C32" s="172" t="s">
        <v>87</v>
      </c>
      <c r="D32" s="66" t="s">
        <v>50</v>
      </c>
      <c r="E32" s="145"/>
      <c r="F32" s="129">
        <v>0</v>
      </c>
    </row>
    <row r="33" spans="1:6" ht="54" customHeight="1">
      <c r="A33" s="115" t="s">
        <v>610</v>
      </c>
      <c r="B33" s="103" t="s">
        <v>553</v>
      </c>
      <c r="C33" s="172" t="s">
        <v>11</v>
      </c>
      <c r="D33" s="66" t="s">
        <v>51</v>
      </c>
      <c r="E33" s="145"/>
      <c r="F33" s="129">
        <v>0</v>
      </c>
    </row>
    <row r="34" spans="1:6" ht="52.2" customHeight="1">
      <c r="A34" s="115" t="s">
        <v>611</v>
      </c>
      <c r="B34" s="103" t="s">
        <v>554</v>
      </c>
      <c r="C34" s="172" t="s">
        <v>9</v>
      </c>
      <c r="D34" s="66" t="s">
        <v>52</v>
      </c>
      <c r="E34" s="145"/>
      <c r="F34" s="129">
        <v>28</v>
      </c>
    </row>
    <row r="35" spans="1:6" ht="26.4">
      <c r="A35" s="115" t="s">
        <v>612</v>
      </c>
      <c r="B35" s="103" t="s">
        <v>555</v>
      </c>
      <c r="C35" s="172" t="s">
        <v>219</v>
      </c>
      <c r="D35" s="66" t="s">
        <v>220</v>
      </c>
      <c r="E35" s="145"/>
      <c r="F35" s="129">
        <v>0</v>
      </c>
    </row>
    <row r="36" spans="1:6">
      <c r="A36" s="115" t="s">
        <v>625</v>
      </c>
      <c r="B36" s="103" t="s">
        <v>476</v>
      </c>
      <c r="C36" s="174" t="s">
        <v>221</v>
      </c>
      <c r="D36" s="66" t="s">
        <v>222</v>
      </c>
      <c r="E36" s="145">
        <v>22</v>
      </c>
      <c r="F36" s="130">
        <v>17822</v>
      </c>
    </row>
    <row r="37" spans="1:6">
      <c r="A37" s="115" t="s">
        <v>626</v>
      </c>
      <c r="B37" s="103" t="s">
        <v>477</v>
      </c>
      <c r="C37" s="174" t="s">
        <v>223</v>
      </c>
      <c r="D37" s="66" t="s">
        <v>222</v>
      </c>
      <c r="E37" s="145">
        <v>22</v>
      </c>
      <c r="F37" s="130">
        <v>2525</v>
      </c>
    </row>
    <row r="38" spans="1:6" ht="39.6">
      <c r="A38" s="115" t="s">
        <v>627</v>
      </c>
      <c r="B38" s="103" t="s">
        <v>478</v>
      </c>
      <c r="C38" s="174" t="s">
        <v>682</v>
      </c>
      <c r="D38" s="66" t="s">
        <v>53</v>
      </c>
      <c r="E38" s="145">
        <v>16</v>
      </c>
      <c r="F38" s="171">
        <f>SUM(F39:F42)</f>
        <v>0</v>
      </c>
    </row>
    <row r="39" spans="1:6" ht="26.4">
      <c r="A39" s="115" t="s">
        <v>629</v>
      </c>
      <c r="B39" s="103" t="s">
        <v>556</v>
      </c>
      <c r="C39" s="172" t="s">
        <v>9</v>
      </c>
      <c r="D39" s="66" t="s">
        <v>224</v>
      </c>
      <c r="E39" s="145"/>
      <c r="F39" s="129">
        <v>0</v>
      </c>
    </row>
    <row r="40" spans="1:6" ht="26.4">
      <c r="A40" s="115" t="s">
        <v>630</v>
      </c>
      <c r="B40" s="103" t="s">
        <v>557</v>
      </c>
      <c r="C40" s="172" t="s">
        <v>12</v>
      </c>
      <c r="D40" s="66" t="s">
        <v>225</v>
      </c>
      <c r="E40" s="145"/>
      <c r="F40" s="129">
        <v>0</v>
      </c>
    </row>
    <row r="41" spans="1:6" ht="26.4">
      <c r="A41" s="115" t="s">
        <v>634</v>
      </c>
      <c r="B41" s="103" t="s">
        <v>482</v>
      </c>
      <c r="C41" s="107" t="s">
        <v>328</v>
      </c>
      <c r="D41" s="66" t="s">
        <v>226</v>
      </c>
      <c r="E41" s="145"/>
      <c r="F41" s="129">
        <v>0</v>
      </c>
    </row>
    <row r="42" spans="1:6">
      <c r="A42" s="115" t="s">
        <v>631</v>
      </c>
      <c r="B42" s="103" t="s">
        <v>483</v>
      </c>
      <c r="C42" s="107" t="s">
        <v>187</v>
      </c>
      <c r="D42" s="66"/>
      <c r="E42" s="145"/>
      <c r="F42" s="129">
        <v>0</v>
      </c>
    </row>
    <row r="43" spans="1:6" ht="48" customHeight="1">
      <c r="A43" s="115" t="s">
        <v>632</v>
      </c>
      <c r="B43" s="103" t="s">
        <v>484</v>
      </c>
      <c r="C43" s="174" t="s">
        <v>335</v>
      </c>
      <c r="D43" s="66" t="s">
        <v>54</v>
      </c>
      <c r="E43" s="145">
        <v>16</v>
      </c>
      <c r="F43" s="130">
        <v>1489</v>
      </c>
    </row>
    <row r="44" spans="1:6" ht="39.6">
      <c r="A44" s="115" t="s">
        <v>635</v>
      </c>
      <c r="B44" s="103" t="s">
        <v>558</v>
      </c>
      <c r="C44" s="174" t="s">
        <v>336</v>
      </c>
      <c r="D44" s="66" t="s">
        <v>55</v>
      </c>
      <c r="E44" s="145"/>
      <c r="F44" s="130">
        <v>0</v>
      </c>
    </row>
    <row r="45" spans="1:6" ht="39.6">
      <c r="A45" s="115" t="s">
        <v>633</v>
      </c>
      <c r="B45" s="103" t="s">
        <v>485</v>
      </c>
      <c r="C45" s="174" t="s">
        <v>337</v>
      </c>
      <c r="D45" s="66" t="s">
        <v>56</v>
      </c>
      <c r="E45" s="145" t="s">
        <v>227</v>
      </c>
      <c r="F45" s="130">
        <v>52</v>
      </c>
    </row>
    <row r="46" spans="1:6">
      <c r="A46" s="115" t="s">
        <v>638</v>
      </c>
      <c r="B46" s="103" t="s">
        <v>486</v>
      </c>
      <c r="C46" s="174" t="s">
        <v>338</v>
      </c>
      <c r="D46" s="66" t="s">
        <v>57</v>
      </c>
      <c r="E46" s="145">
        <v>16</v>
      </c>
      <c r="F46" s="130">
        <v>0</v>
      </c>
    </row>
    <row r="47" spans="1:6">
      <c r="A47" s="115" t="s">
        <v>639</v>
      </c>
      <c r="B47" s="103" t="s">
        <v>487</v>
      </c>
      <c r="C47" s="174" t="s">
        <v>339</v>
      </c>
      <c r="D47" s="66" t="s">
        <v>228</v>
      </c>
      <c r="E47" s="145"/>
      <c r="F47" s="130">
        <v>499</v>
      </c>
    </row>
    <row r="48" spans="1:6" ht="36.6" customHeight="1">
      <c r="B48" s="103" t="s">
        <v>488</v>
      </c>
      <c r="C48" s="174" t="s">
        <v>526</v>
      </c>
      <c r="D48" s="66" t="s">
        <v>524</v>
      </c>
      <c r="E48" s="175"/>
      <c r="F48" s="176">
        <v>0</v>
      </c>
    </row>
    <row r="49" spans="1:6" ht="26.4">
      <c r="A49" s="115" t="s">
        <v>641</v>
      </c>
      <c r="B49" s="103" t="s">
        <v>489</v>
      </c>
      <c r="C49" s="108" t="s">
        <v>683</v>
      </c>
      <c r="D49" s="66" t="s">
        <v>58</v>
      </c>
      <c r="E49" s="145">
        <v>45</v>
      </c>
      <c r="F49" s="177">
        <v>-232</v>
      </c>
    </row>
    <row r="50" spans="1:6">
      <c r="A50" s="115" t="s">
        <v>642</v>
      </c>
      <c r="B50" s="103" t="s">
        <v>490</v>
      </c>
      <c r="C50" s="174" t="s">
        <v>229</v>
      </c>
      <c r="D50" s="66" t="s">
        <v>59</v>
      </c>
      <c r="E50" s="145">
        <v>45</v>
      </c>
      <c r="F50" s="177">
        <v>4123</v>
      </c>
    </row>
    <row r="51" spans="1:6">
      <c r="A51" s="115" t="s">
        <v>643</v>
      </c>
      <c r="B51" s="103" t="s">
        <v>538</v>
      </c>
      <c r="C51" s="178" t="s">
        <v>230</v>
      </c>
      <c r="D51" s="66" t="s">
        <v>59</v>
      </c>
      <c r="E51" s="146">
        <v>45</v>
      </c>
      <c r="F51" s="179">
        <v>4308</v>
      </c>
    </row>
    <row r="52" spans="1:6">
      <c r="A52" s="115" t="s">
        <v>645</v>
      </c>
      <c r="B52" s="103" t="s">
        <v>559</v>
      </c>
      <c r="C52" s="180" t="s">
        <v>340</v>
      </c>
      <c r="D52" s="93"/>
      <c r="E52" s="150"/>
      <c r="F52" s="171">
        <f>F14-F23-F30+F31+F36-F37+F38+F43+F44+F45+F46+F47+F48+F49+F50-F51</f>
        <v>65075</v>
      </c>
    </row>
    <row r="53" spans="1:6">
      <c r="A53" s="115" t="s">
        <v>644</v>
      </c>
      <c r="B53" s="103" t="s">
        <v>539</v>
      </c>
      <c r="C53" s="181" t="s">
        <v>231</v>
      </c>
      <c r="D53" s="97"/>
      <c r="E53" s="111"/>
      <c r="F53" s="171">
        <f>F54+F55</f>
        <v>19544</v>
      </c>
    </row>
    <row r="54" spans="1:6" ht="26.4">
      <c r="A54" s="115" t="s">
        <v>646</v>
      </c>
      <c r="B54" s="103" t="s">
        <v>540</v>
      </c>
      <c r="C54" s="172" t="s">
        <v>232</v>
      </c>
      <c r="D54" s="66" t="s">
        <v>233</v>
      </c>
      <c r="E54" s="145">
        <v>44</v>
      </c>
      <c r="F54" s="131">
        <v>12331</v>
      </c>
    </row>
    <row r="55" spans="1:6">
      <c r="A55" s="115" t="s">
        <v>647</v>
      </c>
      <c r="B55" s="103" t="s">
        <v>541</v>
      </c>
      <c r="C55" s="172" t="s">
        <v>234</v>
      </c>
      <c r="D55" s="66"/>
      <c r="E55" s="145">
        <v>16</v>
      </c>
      <c r="F55" s="131">
        <v>7213</v>
      </c>
    </row>
    <row r="56" spans="1:6" ht="26.4">
      <c r="A56" s="115" t="s">
        <v>648</v>
      </c>
      <c r="B56" s="103" t="s">
        <v>560</v>
      </c>
      <c r="C56" s="172" t="s">
        <v>454</v>
      </c>
      <c r="D56" s="66" t="s">
        <v>525</v>
      </c>
      <c r="E56" s="145"/>
      <c r="F56" s="131">
        <v>2947</v>
      </c>
    </row>
    <row r="57" spans="1:6">
      <c r="A57" s="115" t="s">
        <v>649</v>
      </c>
      <c r="B57" s="103" t="s">
        <v>561</v>
      </c>
      <c r="C57" s="174" t="s">
        <v>341</v>
      </c>
      <c r="D57" s="66" t="s">
        <v>235</v>
      </c>
      <c r="E57" s="145"/>
      <c r="F57" s="171">
        <f>F58+F59+F60</f>
        <v>3550</v>
      </c>
    </row>
    <row r="58" spans="1:6" ht="26.4">
      <c r="A58" s="115" t="s">
        <v>650</v>
      </c>
      <c r="B58" s="103" t="s">
        <v>562</v>
      </c>
      <c r="C58" s="172" t="s">
        <v>236</v>
      </c>
      <c r="D58" s="66" t="s">
        <v>237</v>
      </c>
      <c r="E58" s="145"/>
      <c r="F58" s="129">
        <v>2315</v>
      </c>
    </row>
    <row r="59" spans="1:6" ht="26.4">
      <c r="A59" s="115" t="s">
        <v>651</v>
      </c>
      <c r="B59" s="103" t="s">
        <v>563</v>
      </c>
      <c r="C59" s="172" t="s">
        <v>238</v>
      </c>
      <c r="D59" s="98" t="s">
        <v>239</v>
      </c>
      <c r="E59" s="146"/>
      <c r="F59" s="129">
        <v>0</v>
      </c>
    </row>
    <row r="60" spans="1:6" ht="26.4">
      <c r="A60" s="115" t="s">
        <v>652</v>
      </c>
      <c r="B60" s="103" t="s">
        <v>564</v>
      </c>
      <c r="C60" s="172" t="s">
        <v>240</v>
      </c>
      <c r="D60" s="66" t="s">
        <v>241</v>
      </c>
      <c r="E60" s="145"/>
      <c r="F60" s="129">
        <v>1235</v>
      </c>
    </row>
    <row r="61" spans="1:6" ht="26.4">
      <c r="A61" s="115" t="s">
        <v>653</v>
      </c>
      <c r="B61" s="103" t="s">
        <v>565</v>
      </c>
      <c r="C61" s="88" t="s">
        <v>342</v>
      </c>
      <c r="D61" s="66" t="s">
        <v>60</v>
      </c>
      <c r="E61" s="145"/>
      <c r="F61" s="171">
        <f>F62+F63</f>
        <v>0</v>
      </c>
    </row>
    <row r="62" spans="1:6" ht="26.4">
      <c r="A62" s="115" t="s">
        <v>654</v>
      </c>
      <c r="B62" s="103" t="s">
        <v>566</v>
      </c>
      <c r="C62" s="172" t="s">
        <v>9</v>
      </c>
      <c r="D62" s="66" t="s">
        <v>242</v>
      </c>
      <c r="E62" s="145"/>
      <c r="F62" s="129">
        <v>0</v>
      </c>
    </row>
    <row r="63" spans="1:6">
      <c r="A63" s="115" t="s">
        <v>655</v>
      </c>
      <c r="B63" s="103" t="s">
        <v>567</v>
      </c>
      <c r="C63" s="172" t="s">
        <v>12</v>
      </c>
      <c r="D63" s="66" t="s">
        <v>242</v>
      </c>
      <c r="E63" s="145"/>
      <c r="F63" s="129">
        <v>0</v>
      </c>
    </row>
    <row r="64" spans="1:6" ht="39.6">
      <c r="A64" s="115" t="s">
        <v>656</v>
      </c>
      <c r="B64" s="103" t="s">
        <v>568</v>
      </c>
      <c r="C64" s="174" t="s">
        <v>343</v>
      </c>
      <c r="D64" s="66" t="s">
        <v>243</v>
      </c>
      <c r="E64" s="145" t="s">
        <v>140</v>
      </c>
      <c r="F64" s="171">
        <f>+F65+F66+F67</f>
        <v>817</v>
      </c>
    </row>
    <row r="65" spans="1:6" ht="36.75" customHeight="1">
      <c r="A65" s="115" t="s">
        <v>657</v>
      </c>
      <c r="B65" s="103" t="s">
        <v>569</v>
      </c>
      <c r="C65" s="182" t="s">
        <v>455</v>
      </c>
      <c r="D65" s="66" t="s">
        <v>464</v>
      </c>
      <c r="E65" s="183"/>
      <c r="F65" s="129">
        <v>0</v>
      </c>
    </row>
    <row r="66" spans="1:6" ht="26.4">
      <c r="A66" s="115" t="s">
        <v>658</v>
      </c>
      <c r="B66" s="103" t="s">
        <v>570</v>
      </c>
      <c r="C66" s="172" t="s">
        <v>244</v>
      </c>
      <c r="D66" s="184" t="s">
        <v>61</v>
      </c>
      <c r="E66" s="183"/>
      <c r="F66" s="129">
        <v>817</v>
      </c>
    </row>
    <row r="67" spans="1:6">
      <c r="A67" s="115" t="s">
        <v>659</v>
      </c>
      <c r="B67" s="103" t="s">
        <v>571</v>
      </c>
      <c r="C67" s="172" t="s">
        <v>245</v>
      </c>
      <c r="D67" s="66"/>
      <c r="E67" s="145"/>
      <c r="F67" s="129">
        <v>0</v>
      </c>
    </row>
    <row r="68" spans="1:6" ht="39.6">
      <c r="A68" s="115" t="s">
        <v>660</v>
      </c>
      <c r="B68" s="103" t="s">
        <v>572</v>
      </c>
      <c r="C68" s="105" t="s">
        <v>344</v>
      </c>
      <c r="D68" s="66" t="s">
        <v>246</v>
      </c>
      <c r="E68" s="145">
        <v>12</v>
      </c>
      <c r="F68" s="171">
        <f>F69+F70</f>
        <v>2907</v>
      </c>
    </row>
    <row r="69" spans="1:6" ht="26.4">
      <c r="A69" s="115" t="s">
        <v>661</v>
      </c>
      <c r="B69" s="103" t="s">
        <v>573</v>
      </c>
      <c r="C69" s="172" t="s">
        <v>345</v>
      </c>
      <c r="D69" s="66" t="s">
        <v>247</v>
      </c>
      <c r="E69" s="145">
        <v>12</v>
      </c>
      <c r="F69" s="129">
        <v>-19</v>
      </c>
    </row>
    <row r="70" spans="1:6">
      <c r="A70" s="115" t="s">
        <v>662</v>
      </c>
      <c r="B70" s="103" t="s">
        <v>574</v>
      </c>
      <c r="C70" s="172" t="s">
        <v>346</v>
      </c>
      <c r="D70" s="66" t="s">
        <v>248</v>
      </c>
      <c r="E70" s="145">
        <v>12</v>
      </c>
      <c r="F70" s="129">
        <v>2926</v>
      </c>
    </row>
    <row r="71" spans="1:6" ht="39.6">
      <c r="A71" s="115" t="s">
        <v>663</v>
      </c>
      <c r="B71" s="103" t="s">
        <v>575</v>
      </c>
      <c r="C71" s="105" t="s">
        <v>347</v>
      </c>
      <c r="D71" s="66" t="s">
        <v>249</v>
      </c>
      <c r="E71" s="145">
        <v>16</v>
      </c>
      <c r="F71" s="130">
        <v>0</v>
      </c>
    </row>
    <row r="72" spans="1:6" ht="26.4">
      <c r="A72" s="115" t="s">
        <v>664</v>
      </c>
      <c r="B72" s="103" t="s">
        <v>576</v>
      </c>
      <c r="C72" s="105" t="s">
        <v>348</v>
      </c>
      <c r="D72" s="66" t="s">
        <v>250</v>
      </c>
      <c r="E72" s="145">
        <v>16</v>
      </c>
      <c r="F72" s="171">
        <f>F73+F74+F75+F76+F77</f>
        <v>0</v>
      </c>
    </row>
    <row r="73" spans="1:6" ht="26.4">
      <c r="A73" s="115" t="s">
        <v>665</v>
      </c>
      <c r="B73" s="103" t="s">
        <v>577</v>
      </c>
      <c r="C73" s="172" t="s">
        <v>236</v>
      </c>
      <c r="D73" s="66" t="s">
        <v>251</v>
      </c>
      <c r="E73" s="145"/>
      <c r="F73" s="129">
        <v>0</v>
      </c>
    </row>
    <row r="74" spans="1:6">
      <c r="A74" s="115" t="s">
        <v>666</v>
      </c>
      <c r="B74" s="103" t="s">
        <v>578</v>
      </c>
      <c r="C74" s="172" t="s">
        <v>238</v>
      </c>
      <c r="D74" s="66" t="s">
        <v>252</v>
      </c>
      <c r="E74" s="145"/>
      <c r="F74" s="129">
        <v>0</v>
      </c>
    </row>
    <row r="75" spans="1:6" ht="26.4">
      <c r="A75" s="115" t="s">
        <v>667</v>
      </c>
      <c r="B75" s="103" t="s">
        <v>579</v>
      </c>
      <c r="C75" s="172" t="s">
        <v>253</v>
      </c>
      <c r="D75" s="66" t="s">
        <v>254</v>
      </c>
      <c r="E75" s="145"/>
      <c r="F75" s="129">
        <v>0</v>
      </c>
    </row>
    <row r="76" spans="1:6" ht="26.4">
      <c r="A76" s="115" t="s">
        <v>668</v>
      </c>
      <c r="B76" s="103" t="s">
        <v>580</v>
      </c>
      <c r="C76" s="172" t="s">
        <v>240</v>
      </c>
      <c r="D76" s="66" t="s">
        <v>255</v>
      </c>
      <c r="E76" s="145"/>
      <c r="F76" s="129">
        <v>0</v>
      </c>
    </row>
    <row r="77" spans="1:6">
      <c r="A77" s="115" t="s">
        <v>669</v>
      </c>
      <c r="B77" s="103" t="s">
        <v>581</v>
      </c>
      <c r="C77" s="172" t="s">
        <v>256</v>
      </c>
      <c r="D77" s="66" t="s">
        <v>250</v>
      </c>
      <c r="E77" s="145"/>
      <c r="F77" s="129">
        <v>0</v>
      </c>
    </row>
    <row r="78" spans="1:6" ht="28.2" customHeight="1">
      <c r="A78" s="115" t="s">
        <v>670</v>
      </c>
      <c r="B78" s="103" t="s">
        <v>582</v>
      </c>
      <c r="C78" s="105" t="s">
        <v>257</v>
      </c>
      <c r="D78" s="66" t="s">
        <v>258</v>
      </c>
      <c r="E78" s="145"/>
      <c r="F78" s="130">
        <v>0</v>
      </c>
    </row>
    <row r="79" spans="1:6" ht="39.6">
      <c r="A79" s="115" t="s">
        <v>671</v>
      </c>
      <c r="B79" s="103" t="s">
        <v>583</v>
      </c>
      <c r="C79" s="105" t="s">
        <v>349</v>
      </c>
      <c r="D79" s="66" t="s">
        <v>62</v>
      </c>
      <c r="E79" s="145"/>
      <c r="F79" s="130">
        <v>0</v>
      </c>
    </row>
    <row r="80" spans="1:6" ht="39.6">
      <c r="A80" s="115" t="s">
        <v>672</v>
      </c>
      <c r="B80" s="103" t="s">
        <v>584</v>
      </c>
      <c r="C80" s="185" t="s">
        <v>259</v>
      </c>
      <c r="D80" s="96" t="s">
        <v>63</v>
      </c>
      <c r="E80" s="166"/>
      <c r="F80" s="186">
        <v>0</v>
      </c>
    </row>
    <row r="81" spans="1:6" ht="26.4">
      <c r="A81" s="115" t="s">
        <v>673</v>
      </c>
      <c r="B81" s="103" t="s">
        <v>585</v>
      </c>
      <c r="C81" s="185" t="s">
        <v>260</v>
      </c>
      <c r="D81" s="96" t="s">
        <v>261</v>
      </c>
      <c r="E81" s="166"/>
      <c r="F81" s="171">
        <f>F52-F53-F57-F64-F68-F61-F72-F56</f>
        <v>35310</v>
      </c>
    </row>
    <row r="82" spans="1:6" ht="26.4">
      <c r="A82" s="115" t="s">
        <v>674</v>
      </c>
      <c r="B82" s="103" t="s">
        <v>586</v>
      </c>
      <c r="C82" s="185" t="s">
        <v>262</v>
      </c>
      <c r="D82" s="96" t="s">
        <v>263</v>
      </c>
      <c r="E82" s="166"/>
      <c r="F82" s="187">
        <v>5068</v>
      </c>
    </row>
    <row r="83" spans="1:6" ht="26.4">
      <c r="A83" s="115" t="s">
        <v>675</v>
      </c>
      <c r="B83" s="103" t="s">
        <v>587</v>
      </c>
      <c r="C83" s="185" t="s">
        <v>264</v>
      </c>
      <c r="D83" s="96" t="s">
        <v>199</v>
      </c>
      <c r="E83" s="109"/>
      <c r="F83" s="171">
        <f>F81-F82</f>
        <v>30242</v>
      </c>
    </row>
    <row r="84" spans="1:6" ht="54.6" customHeight="1">
      <c r="A84" s="115" t="s">
        <v>676</v>
      </c>
      <c r="B84" s="103" t="s">
        <v>588</v>
      </c>
      <c r="C84" s="101" t="s">
        <v>265</v>
      </c>
      <c r="D84" s="66" t="s">
        <v>64</v>
      </c>
      <c r="E84" s="145"/>
      <c r="F84" s="171">
        <f>+F85+F86</f>
        <v>0</v>
      </c>
    </row>
    <row r="85" spans="1:6" ht="26.4">
      <c r="A85" s="115" t="s">
        <v>677</v>
      </c>
      <c r="B85" s="103" t="s">
        <v>589</v>
      </c>
      <c r="C85" s="107" t="s">
        <v>266</v>
      </c>
      <c r="D85" s="66" t="s">
        <v>267</v>
      </c>
      <c r="E85" s="90"/>
      <c r="F85" s="129">
        <v>0</v>
      </c>
    </row>
    <row r="86" spans="1:6" ht="26.4">
      <c r="A86" s="115" t="s">
        <v>678</v>
      </c>
      <c r="B86" s="103" t="s">
        <v>590</v>
      </c>
      <c r="C86" s="110" t="s">
        <v>268</v>
      </c>
      <c r="D86" s="98" t="s">
        <v>269</v>
      </c>
      <c r="E86" s="109"/>
      <c r="F86" s="129">
        <v>0</v>
      </c>
    </row>
    <row r="87" spans="1:6">
      <c r="A87" s="115" t="s">
        <v>679</v>
      </c>
      <c r="B87" s="103" t="s">
        <v>591</v>
      </c>
      <c r="C87" s="185" t="s">
        <v>270</v>
      </c>
      <c r="D87" s="93" t="s">
        <v>271</v>
      </c>
      <c r="E87" s="109"/>
      <c r="F87" s="171">
        <f>F83+F84</f>
        <v>30242</v>
      </c>
    </row>
    <row r="88" spans="1:6" ht="26.4">
      <c r="A88" s="115" t="s">
        <v>680</v>
      </c>
      <c r="B88" s="103" t="s">
        <v>592</v>
      </c>
      <c r="C88" s="173" t="s">
        <v>272</v>
      </c>
      <c r="D88" s="159" t="s">
        <v>273</v>
      </c>
      <c r="E88" s="146"/>
      <c r="F88" s="188">
        <v>0</v>
      </c>
    </row>
    <row r="89" spans="1:6">
      <c r="A89" s="115" t="s">
        <v>681</v>
      </c>
      <c r="B89" s="103" t="s">
        <v>593</v>
      </c>
      <c r="C89" s="189" t="s">
        <v>274</v>
      </c>
      <c r="D89" s="100" t="s">
        <v>190</v>
      </c>
      <c r="E89" s="166"/>
      <c r="F89" s="171">
        <f>+F87</f>
        <v>30242</v>
      </c>
    </row>
    <row r="90" spans="1:6">
      <c r="D90" s="9"/>
    </row>
  </sheetData>
  <mergeCells count="1">
    <mergeCell ref="B6:C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4" orientation="portrait" cellComments="asDisplayed" r:id="rId1"/>
  <headerFooter>
    <oddHeader>&amp;C&amp;"Calibri"&amp;10&amp;K000000 Internal&amp;1#_x000D_&amp;"Arialri"&amp;10&amp;K000000&amp;"Arialri"&amp;10&amp;K000000BG
Приложение III</oddHeader>
    <oddFooter>&amp;C&amp;P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Index</vt:lpstr>
      <vt:lpstr>F_01.01</vt:lpstr>
      <vt:lpstr>F_01.02</vt:lpstr>
      <vt:lpstr>F_01.03</vt:lpstr>
      <vt:lpstr>F_02.00</vt:lpstr>
      <vt:lpstr>F_01.01!Print_Area</vt:lpstr>
      <vt:lpstr>F_01.02!Print_Area</vt:lpstr>
      <vt:lpstr>F_01.03!Print_Area</vt:lpstr>
      <vt:lpstr>F_02.00!Print_Area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FINREP framework</dc:subject>
  <dc:creator>FINREP ON</dc:creator>
  <cp:lastModifiedBy>Filipova, Slava (Allianz Bank Bulgaria AD)</cp:lastModifiedBy>
  <cp:lastPrinted>2024-08-05T14:26:25Z</cp:lastPrinted>
  <dcterms:created xsi:type="dcterms:W3CDTF">2005-12-22T16:09:37Z</dcterms:created>
  <dcterms:modified xsi:type="dcterms:W3CDTF">2024-09-17T12:05:10Z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863bc15e-e7bf-41c1-bdb3-03882d8a2e2c_Enabled">
    <vt:lpwstr>true</vt:lpwstr>
  </property>
  <property fmtid="{D5CDD505-2E9C-101B-9397-08002B2CF9AE}" pid="4" name="MSIP_Label_863bc15e-e7bf-41c1-bdb3-03882d8a2e2c_SetDate">
    <vt:lpwstr>2024-07-09T10:29:35Z</vt:lpwstr>
  </property>
  <property fmtid="{D5CDD505-2E9C-101B-9397-08002B2CF9AE}" pid="5" name="MSIP_Label_863bc15e-e7bf-41c1-bdb3-03882d8a2e2c_Method">
    <vt:lpwstr>Privileged</vt:lpwstr>
  </property>
  <property fmtid="{D5CDD505-2E9C-101B-9397-08002B2CF9AE}" pid="6" name="MSIP_Label_863bc15e-e7bf-41c1-bdb3-03882d8a2e2c_Name">
    <vt:lpwstr>863bc15e-e7bf-41c1-bdb3-03882d8a2e2c</vt:lpwstr>
  </property>
  <property fmtid="{D5CDD505-2E9C-101B-9397-08002B2CF9AE}" pid="7" name="MSIP_Label_863bc15e-e7bf-41c1-bdb3-03882d8a2e2c_SiteId">
    <vt:lpwstr>6e06e42d-6925-47c6-b9e7-9581c7ca302a</vt:lpwstr>
  </property>
  <property fmtid="{D5CDD505-2E9C-101B-9397-08002B2CF9AE}" pid="8" name="MSIP_Label_863bc15e-e7bf-41c1-bdb3-03882d8a2e2c_ActionId">
    <vt:lpwstr>90c99b5c-4c0c-436a-8e09-3b04ee2d136c</vt:lpwstr>
  </property>
  <property fmtid="{D5CDD505-2E9C-101B-9397-08002B2CF9AE}" pid="9" name="MSIP_Label_863bc15e-e7bf-41c1-bdb3-03882d8a2e2c_ContentBits">
    <vt:lpwstr>1</vt:lpwstr>
  </property>
</Properties>
</file>