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bbdcshare02\Share\Planning_Controlling\Archimed\ALBA_Project\STAGE_6_Final\Update_as_of_30_06_2023\Acho_Bobi_Step_3\Снежето\"/>
    </mc:Choice>
  </mc:AlternateContent>
  <xr:revisionPtr revIDLastSave="0" documentId="13_ncr:1_{CE575215-6696-4B27-B61E-DFFF7E66838D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Index" sheetId="194" r:id="rId1"/>
    <sheet name="F_01.01" sheetId="233" r:id="rId2"/>
    <sheet name="F_01.02" sheetId="234" r:id="rId3"/>
    <sheet name="F_01.03" sheetId="235" r:id="rId4"/>
    <sheet name="F_02.00" sheetId="236" r:id="rId5"/>
  </sheets>
  <definedNames>
    <definedName name="_xlnm.Print_Area" localSheetId="1">'F_01.01'!$A$1:$F$52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236" l="1"/>
  <c r="F72" i="236"/>
  <c r="F70" i="236"/>
  <c r="F68" i="236" s="1"/>
  <c r="F64" i="236"/>
  <c r="F61" i="236"/>
  <c r="F57" i="236"/>
  <c r="F53" i="236"/>
  <c r="F38" i="236"/>
  <c r="F31" i="236"/>
  <c r="F23" i="236"/>
  <c r="F52" i="236" s="1"/>
  <c r="F14" i="236"/>
  <c r="F50" i="235"/>
  <c r="F48" i="235"/>
  <c r="F53" i="235" s="1"/>
  <c r="F54" i="235" s="1"/>
  <c r="F44" i="235"/>
  <c r="F34" i="235"/>
  <c r="F22" i="235"/>
  <c r="F18" i="235"/>
  <c r="F14" i="235"/>
  <c r="F44" i="234"/>
  <c r="F38" i="234"/>
  <c r="F31" i="234"/>
  <c r="F25" i="234"/>
  <c r="F21" i="234"/>
  <c r="F15" i="234"/>
  <c r="F47" i="233"/>
  <c r="F44" i="233"/>
  <c r="F41" i="233"/>
  <c r="F37" i="233"/>
  <c r="F35" i="233" s="1"/>
  <c r="F31" i="233"/>
  <c r="F28" i="233"/>
  <c r="F24" i="233"/>
  <c r="F19" i="233"/>
  <c r="F15" i="233"/>
  <c r="F52" i="233" l="1"/>
  <c r="F81" i="236"/>
  <c r="F83" i="236" s="1"/>
  <c r="F87" i="236" l="1"/>
  <c r="F89" i="236" s="1"/>
</calcChain>
</file>

<file path=xl/sharedStrings.xml><?xml version="1.0" encoding="utf-8"?>
<sst xmlns="http://schemas.openxmlformats.org/spreadsheetml/2006/main" count="855" uniqueCount="550">
  <si>
    <t>Балансов отчет: собствен капитал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</si>
  <si>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</si>
  <si>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</si>
  <si>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</si>
  <si>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</si>
  <si>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</si>
  <si>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</si>
  <si>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</si>
  <si>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</si>
  <si>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</si>
  <si>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</si>
  <si>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</si>
  <si>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</si>
  <si>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</si>
  <si>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</si>
  <si>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</si>
  <si>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</si>
  <si>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</si>
  <si>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</si>
  <si>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</si>
  <si>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</si>
  <si>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</si>
  <si>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</si>
  <si>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</si>
  <si>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</si>
  <si>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</si>
  <si>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</si>
  <si>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</si>
  <si>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</si>
  <si>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</si>
  <si>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</si>
  <si>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</si>
  <si>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</si>
  <si>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</si>
  <si>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</si>
  <si>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</si>
  <si>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</si>
  <si>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</si>
  <si>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</si>
  <si>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</si>
  <si>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</si>
  <si>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</si>
  <si>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</si>
  <si>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</si>
  <si>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</si>
  <si>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</si>
  <si>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</si>
  <si>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</si>
  <si>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</si>
  <si>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</si>
  <si>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</si>
  <si>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</si>
  <si>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</si>
  <si>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</si>
  <si>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</si>
  <si>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</si>
  <si>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</si>
  <si>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</si>
  <si>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</si>
  <si>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</si>
  <si>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</si>
  <si>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</si>
  <si>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</si>
  <si>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</si>
  <si>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</si>
  <si>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</si>
  <si>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</si>
  <si>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</si>
  <si>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</si>
  <si>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</si>
  <si>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</si>
  <si>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</si>
  <si>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</si>
  <si>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</si>
  <si>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</si>
  <si>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</si>
  <si>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</si>
  <si>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</si>
  <si>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</si>
  <si>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</si>
  <si>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</si>
  <si>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</si>
  <si>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</si>
  <si>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</si>
  <si>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</si>
  <si>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</si>
  <si>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</si>
  <si>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</si>
  <si>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</si>
  <si>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</si>
  <si>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</si>
  <si>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</si>
  <si>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</si>
  <si>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</si>
  <si>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</si>
  <si>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</si>
  <si>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</si>
  <si>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</si>
  <si>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</si>
  <si>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</si>
  <si>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</si>
  <si>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</si>
  <si>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</si>
  <si>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</si>
  <si>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</si>
  <si>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</si>
  <si>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</si>
  <si>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</si>
  <si>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</si>
  <si>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</si>
  <si>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</si>
  <si>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</si>
  <si>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</si>
  <si>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</si>
  <si>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</si>
  <si>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</si>
  <si>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</si>
  <si>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</si>
  <si>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</si>
  <si>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</si>
  <si>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</si>
  <si>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</si>
  <si>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</si>
  <si>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</si>
  <si>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</si>
  <si>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</si>
  <si>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</si>
  <si>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</si>
  <si>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</si>
  <si>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</si>
  <si>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</si>
  <si>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</si>
  <si>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</si>
  <si>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</si>
  <si>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</si>
  <si>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</si>
  <si>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</si>
  <si>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</si>
  <si>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</si>
  <si>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</si>
  <si>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</si>
  <si>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</si>
  <si>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</si>
  <si>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</si>
  <si>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</si>
  <si>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</si>
  <si>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</si>
  <si>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</si>
  <si>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</si>
  <si>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</si>
  <si>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</si>
  <si>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</si>
  <si>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</si>
  <si>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</si>
  <si>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</si>
  <si>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</si>
  <si>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</si>
  <si>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</si>
  <si>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</si>
  <si>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</si>
  <si>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</si>
  <si>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</si>
  <si>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</si>
  <si>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</si>
  <si>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</si>
  <si>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</si>
  <si>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</si>
  <si>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</si>
  <si>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</si>
  <si>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</si>
  <si>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</si>
  <si>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</si>
  <si>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</si>
  <si>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</si>
  <si>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</si>
  <si>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</si>
  <si>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</si>
  <si>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</si>
  <si>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</si>
  <si>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</si>
  <si>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</si>
  <si>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</si>
  <si>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</si>
  <si>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</si>
  <si>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</si>
  <si>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</si>
  <si>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</si>
  <si>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</si>
  <si>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</si>
  <si>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</si>
  <si>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</si>
  <si>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</si>
  <si>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</si>
  <si>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</si>
  <si>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</si>
  <si>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</si>
  <si>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</si>
  <si>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</si>
  <si>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</si>
  <si>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</si>
  <si>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</si>
  <si>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</si>
  <si>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</si>
  <si>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</si>
  <si>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</si>
  <si>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</si>
  <si>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</si>
  <si>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</si>
  <si>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</si>
  <si>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</si>
  <si>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</si>
  <si>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</si>
  <si>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</si>
  <si>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</si>
  <si>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</si>
  <si>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</si>
  <si>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</si>
  <si>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</si>
  <si>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</si>
  <si>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</si>
  <si>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</si>
  <si>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</si>
  <si>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</si>
  <si>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</si>
  <si>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</si>
  <si>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</si>
  <si>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</si>
  <si>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</si>
  <si>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</si>
  <si>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</si>
  <si>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</si>
  <si>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</si>
  <si>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</si>
  <si>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</si>
  <si>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</si>
  <si>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</si>
  <si>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</si>
  <si>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</si>
  <si>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</si>
  <si>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</si>
  <si>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</si>
  <si>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</si>
  <si>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</si>
  <si>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</si>
  <si>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</si>
  <si>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</si>
  <si>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</si>
  <si>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</si>
  <si>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</si>
  <si>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</si>
  <si>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</si>
  <si>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</si>
  <si>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</si>
  <si>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</si>
  <si>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</si>
  <si>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</si>
  <si>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</si>
  <si>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</si>
  <si>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</si>
  <si>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</si>
  <si>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</si>
  <si>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</si>
  <si>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</si>
  <si>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</si>
  <si>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</si>
  <si>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</si>
  <si>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</si>
  <si>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</si>
  <si>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</si>
  <si>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</si>
  <si>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</si>
  <si>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</si>
  <si>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</si>
  <si>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</si>
  <si>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</si>
  <si>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</si>
  <si>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</si>
  <si>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</si>
  <si>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</si>
  <si>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</si>
  <si>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</si>
  <si>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</si>
  <si>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</si>
  <si>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</si>
  <si>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</si>
  <si>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</si>
  <si>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</si>
  <si>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</si>
  <si>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</si>
  <si>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</si>
  <si>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</si>
  <si>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</si>
  <si>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</si>
  <si>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</si>
  <si>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</si>
  <si>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</si>
  <si>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</si>
  <si>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</si>
  <si>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</si>
  <si>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</si>
  <si>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</si>
  <si>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</si>
  <si>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</si>
  <si>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</si>
  <si>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</si>
  <si>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</si>
  <si>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</si>
  <si>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</si>
  <si>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</si>
  <si>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</si>
  <si>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</si>
  <si>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</si>
  <si>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</si>
  <si>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</si>
  <si>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</si>
  <si>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</si>
  <si>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</si>
  <si>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</si>
  <si>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</si>
  <si>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</si>
  <si>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</si>
  <si>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</si>
  <si>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</si>
  <si>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</si>
  <si>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</si>
  <si>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</si>
  <si>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</si>
  <si>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</si>
  <si>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</si>
  <si>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</si>
  <si>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</si>
  <si>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</si>
  <si>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</si>
  <si>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</si>
  <si>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</si>
  <si>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</si>
  <si>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</si>
  <si>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</si>
  <si>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</si>
  <si>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</si>
  <si>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</si>
  <si>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</si>
  <si>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</si>
  <si>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</si>
  <si>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</si>
  <si>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</si>
  <si>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</si>
  <si>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</si>
  <si>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</si>
  <si>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</si>
  <si>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</si>
  <si>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</si>
  <si>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</si>
  <si>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</si>
  <si>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</si>
  <si>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</si>
  <si>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</si>
  <si>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</si>
  <si>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</si>
  <si>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</si>
  <si>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</si>
  <si>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</si>
  <si>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</si>
  <si>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</si>
  <si>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</si>
  <si>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</si>
  <si>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</si>
  <si>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</si>
  <si>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</si>
  <si>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</si>
  <si>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</si>
  <si>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</si>
  <si>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</si>
  <si>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</si>
  <si>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</si>
  <si>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</si>
  <si>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</si>
  <si>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</si>
  <si>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</si>
  <si>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</si>
  <si>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</si>
  <si>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</si>
  <si>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</si>
  <si>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</si>
  <si>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</si>
  <si>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</si>
  <si>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</si>
  <si>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</si>
  <si>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</si>
  <si>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</si>
  <si>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</si>
  <si>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</si>
  <si>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</si>
  <si>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</si>
  <si>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</si>
  <si>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</si>
  <si>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</si>
  <si>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</si>
  <si>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</si>
  <si>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</si>
  <si>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</si>
  <si>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</si>
  <si>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</si>
  <si>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</si>
  <si>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</si>
  <si>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</si>
  <si>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</si>
  <si>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</si>
  <si>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</si>
  <si>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</si>
  <si>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</si>
  <si>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</si>
  <si>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</si>
  <si>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</si>
  <si>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</si>
  <si>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</si>
  <si>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</si>
  <si>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</si>
  <si>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</si>
  <si>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</si>
  <si>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</si>
  <si>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</si>
  <si>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</si>
  <si>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</si>
  <si>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</si>
  <si>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</si>
  <si>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</si>
  <si>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</si>
  <si>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</si>
  <si>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</si>
  <si>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</si>
  <si>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</si>
  <si>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</si>
  <si>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</si>
  <si>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</si>
  <si>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</si>
  <si>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</si>
  <si>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</si>
  <si>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</si>
  <si>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</si>
  <si>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</si>
  <si>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</si>
  <si>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</si>
  <si>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</si>
  <si>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</si>
  <si>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</si>
  <si>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</si>
  <si>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</si>
  <si>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</si>
  <si>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</si>
  <si>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</si>
  <si>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</si>
  <si>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</si>
  <si>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</si>
  <si>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</si>
  <si>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</si>
  <si>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</si>
  <si>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</si>
  <si>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</si>
  <si>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</si>
  <si>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</si>
  <si>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</si>
  <si>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</si>
  <si>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</si>
  <si>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</si>
  <si>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</si>
  <si>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</si>
  <si>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</si>
  <si>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</si>
  <si>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</si>
  <si>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</si>
  <si>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</si>
  <si>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</si>
  <si>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</si>
  <si>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</si>
  <si>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</si>
  <si>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</si>
  <si>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</si>
  <si>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</si>
  <si>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</si>
  <si>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</si>
  <si>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</si>
  <si>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</si>
  <si>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</si>
  <si>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</si>
  <si>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</si>
  <si>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</si>
  <si>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</si>
  <si>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</si>
  <si>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</si>
  <si>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</si>
  <si>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</si>
  <si>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</si>
  <si>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</si>
  <si>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</si>
  <si>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</si>
  <si>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</si>
  <si>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</si>
  <si>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</si>
  <si>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</si>
  <si>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</si>
  <si>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</si>
  <si>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</si>
  <si>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</si>
  <si>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</si>
  <si>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</si>
  <si>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</si>
  <si>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</si>
  <si>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</si>
  <si>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</si>
  <si>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</si>
  <si>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</si>
  <si>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</si>
  <si>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</si>
  <si>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</si>
  <si>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</si>
  <si>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</si>
  <si>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</si>
  <si>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</si>
  <si>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</si>
  <si>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</si>
  <si>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</si>
  <si>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</si>
  <si>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</si>
  <si>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</si>
  <si>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</si>
  <si>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</si>
  <si>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</si>
  <si>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</si>
  <si>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</si>
  <si>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</si>
  <si>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</si>
  <si>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</si>
  <si>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</si>
  <si>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</si>
  <si>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</si>
  <si>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</si>
  <si>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</si>
  <si>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</si>
  <si>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</si>
  <si>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</si>
  <si>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</si>
  <si>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</si>
  <si>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</si>
  <si>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</si>
  <si>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BUIN9561</t>
  </si>
  <si>
    <t>Алианц Банк България АД</t>
  </si>
  <si>
    <t>индивидуална</t>
  </si>
  <si>
    <t>30.06.2023</t>
  </si>
  <si>
    <t>параграфи 71 и 84, буква а) от МСС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</si>
</sst>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\-??_-;_-@_-"/>
    <numFmt numFmtId="166" formatCode="#&quot; &quot;##0"/>
  </numFmts>
  <fonts count="86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Verdana"/>
      <family val="2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u/>
      <sz val="8"/>
      <color theme="0" tint="-0.249977111117893"/>
      <name val="Arial"/>
      <family val="2"/>
      <charset val="204"/>
    </font>
    <font>
      <b/>
      <i/>
      <sz val="16"/>
      <name val="Arial"/>
      <family val="2"/>
      <charset val="204"/>
    </font>
    <font>
      <sz val="16"/>
      <color theme="0" tint="-0.249977111117893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i/>
      <sz val="5"/>
      <name val="Arial"/>
      <family val="2"/>
      <charset val="204"/>
    </font>
    <font>
      <sz val="5"/>
      <color theme="0" tint="-0.249977111117893"/>
      <name val="Arial"/>
      <family val="2"/>
      <charset val="204"/>
    </font>
    <font>
      <sz val="5"/>
      <name val="Arial"/>
      <family val="2"/>
      <charset val="204"/>
    </font>
    <font>
      <b/>
      <sz val="5"/>
      <name val="Arial"/>
      <family val="2"/>
      <charset val="204"/>
    </font>
    <font>
      <i/>
      <sz val="5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  <font>
      <i/>
      <strike/>
      <sz val="5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4"/>
      <name val="Arial"/>
      <family val="2"/>
      <charset val="204"/>
    </font>
    <font>
      <i/>
      <sz val="16"/>
      <name val="Arial"/>
      <family val="2"/>
      <charset val="204"/>
    </font>
    <font>
      <i/>
      <sz val="7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47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7" borderId="1" applyNumberFormat="0" applyAlignment="0" applyProtection="0"/>
    <xf numFmtId="0" fontId="24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0" fontId="27" fillId="0" borderId="3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9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6" fillId="21" borderId="2" applyNumberFormat="0" applyAlignment="0" applyProtection="0"/>
    <xf numFmtId="0" fontId="28" fillId="0" borderId="0" applyNumberFormat="0" applyFill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9" fillId="7" borderId="1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2" fillId="22" borderId="7" applyNumberFormat="0" applyFont="0" applyBorder="0" applyProtection="0">
      <alignment horizontal="center" vertical="center"/>
    </xf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2" fillId="23" borderId="7" applyFont="0" applyProtection="0">
      <alignment horizontal="right" vertical="center"/>
    </xf>
    <xf numFmtId="0" fontId="2" fillId="23" borderId="8" applyNumberFormat="0" applyFont="0" applyBorder="0" applyProtection="0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7" fillId="0" borderId="3" applyNumberFormat="0" applyFill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3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3" fontId="2" fillId="24" borderId="7" applyFont="0">
      <alignment horizontal="right" vertical="center"/>
      <protection locked="0"/>
    </xf>
    <xf numFmtId="0" fontId="2" fillId="25" borderId="9" applyNumberFormat="0" applyFont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4" borderId="0" applyNumberFormat="0" applyBorder="0" applyAlignment="0" applyProtection="0"/>
    <xf numFmtId="0" fontId="31" fillId="20" borderId="10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33" fillId="0" borderId="0" applyNumberFormat="0" applyFill="0" applyBorder="0" applyAlignment="0" applyProtection="0"/>
    <xf numFmtId="165" fontId="3" fillId="0" borderId="0" applyFill="0" applyBorder="0" applyAlignment="0" applyProtection="0"/>
    <xf numFmtId="165" fontId="2" fillId="0" borderId="0" applyFill="0" applyBorder="0" applyAlignment="0" applyProtection="0"/>
    <xf numFmtId="164" fontId="3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7" fillId="26" borderId="0" applyNumberFormat="0" applyBorder="0" applyAlignment="0" applyProtection="0"/>
    <xf numFmtId="0" fontId="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3" fillId="0" borderId="0"/>
    <xf numFmtId="0" fontId="2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2" fillId="0" borderId="0"/>
    <xf numFmtId="0" fontId="36" fillId="0" borderId="0"/>
    <xf numFmtId="0" fontId="2" fillId="0" borderId="0"/>
    <xf numFmtId="0" fontId="1" fillId="0" borderId="0"/>
    <xf numFmtId="0" fontId="43" fillId="0" borderId="0"/>
    <xf numFmtId="0" fontId="41" fillId="0" borderId="0"/>
    <xf numFmtId="0" fontId="2" fillId="0" borderId="0"/>
    <xf numFmtId="0" fontId="2" fillId="0" borderId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39" fillId="0" borderId="11" applyNumberFormat="0" applyFill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3" borderId="0" applyNumberFormat="0" applyBorder="0" applyAlignment="0" applyProtection="0"/>
    <xf numFmtId="0" fontId="31" fillId="20" borderId="10" applyNumberFormat="0" applyAlignment="0" applyProtection="0"/>
    <xf numFmtId="0" fontId="40" fillId="26" borderId="0" applyNumberFormat="0" applyBorder="0" applyAlignment="0" applyProtection="0"/>
    <xf numFmtId="3" fontId="2" fillId="27" borderId="7" applyFont="0">
      <alignment horizontal="right" vertical="center"/>
    </xf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5" fillId="20" borderId="1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28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3" fontId="2" fillId="30" borderId="7" applyFont="0">
      <alignment horizontal="right" vertical="center"/>
      <protection locked="0"/>
    </xf>
    <xf numFmtId="0" fontId="44" fillId="0" borderId="0" applyNumberFormat="0" applyFill="0" applyBorder="0" applyAlignment="0" applyProtection="0"/>
    <xf numFmtId="0" fontId="45" fillId="0" borderId="0"/>
    <xf numFmtId="0" fontId="41" fillId="0" borderId="0"/>
    <xf numFmtId="0" fontId="53" fillId="0" borderId="0"/>
    <xf numFmtId="0" fontId="41" fillId="0" borderId="0"/>
    <xf numFmtId="0" fontId="41" fillId="0" borderId="0"/>
    <xf numFmtId="0" fontId="41" fillId="0" borderId="0"/>
    <xf numFmtId="0" fontId="46" fillId="0" borderId="0"/>
    <xf numFmtId="0" fontId="41" fillId="0" borderId="0"/>
    <xf numFmtId="0" fontId="46" fillId="0" borderId="0"/>
    <xf numFmtId="0" fontId="2" fillId="0" borderId="0"/>
    <xf numFmtId="164" fontId="46" fillId="0" borderId="0" applyFont="0" applyFill="0" applyBorder="0" applyAlignment="0" applyProtection="0"/>
  </cellStyleXfs>
  <cellXfs count="224">
    <xf numFmtId="0" fontId="0" fillId="0" borderId="0" xfId="0"/>
    <xf numFmtId="0" fontId="46" fillId="0" borderId="0" xfId="0" applyFont="1"/>
    <xf numFmtId="0" fontId="49" fillId="0" borderId="0" xfId="0" applyFont="1"/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0" borderId="0" xfId="182" applyFont="1"/>
    <xf numFmtId="0" fontId="49" fillId="0" borderId="0" xfId="0" applyFont="1" applyAlignment="1">
      <alignment vertical="center"/>
    </xf>
    <xf numFmtId="0" fontId="49" fillId="0" borderId="17" xfId="0" applyFont="1" applyBorder="1" applyAlignment="1">
      <alignment vertical="center"/>
    </xf>
    <xf numFmtId="0" fontId="46" fillId="0" borderId="17" xfId="0" applyFont="1" applyBorder="1" applyAlignment="1">
      <alignment horizontal="center" vertical="center"/>
    </xf>
    <xf numFmtId="0" fontId="46" fillId="0" borderId="17" xfId="0" applyFont="1" applyBorder="1"/>
    <xf numFmtId="0" fontId="46" fillId="29" borderId="26" xfId="0" applyFont="1" applyFill="1" applyBorder="1" applyAlignment="1">
      <alignment vertical="center"/>
    </xf>
    <xf numFmtId="0" fontId="46" fillId="29" borderId="27" xfId="0" applyFont="1" applyFill="1" applyBorder="1" applyAlignment="1">
      <alignment vertical="center"/>
    </xf>
    <xf numFmtId="0" fontId="46" fillId="0" borderId="21" xfId="0" applyFont="1" applyBorder="1"/>
    <xf numFmtId="0" fontId="48" fillId="29" borderId="17" xfId="0" applyFont="1" applyFill="1" applyBorder="1" applyAlignment="1">
      <alignment horizontal="left" vertical="center" wrapText="1"/>
    </xf>
    <xf numFmtId="0" fontId="46" fillId="29" borderId="18" xfId="0" applyFont="1" applyFill="1" applyBorder="1" applyAlignment="1">
      <alignment horizontal="center" textRotation="90" wrapText="1"/>
    </xf>
    <xf numFmtId="0" fontId="48" fillId="29" borderId="7" xfId="182" applyFont="1" applyFill="1" applyBorder="1" applyAlignment="1">
      <alignment horizontal="center" vertical="center" wrapText="1"/>
    </xf>
    <xf numFmtId="0" fontId="48" fillId="29" borderId="25" xfId="0" applyFont="1" applyFill="1" applyBorder="1" applyAlignment="1">
      <alignment horizontal="left" vertical="center" wrapText="1"/>
    </xf>
    <xf numFmtId="0" fontId="46" fillId="29" borderId="18" xfId="0" applyFont="1" applyFill="1" applyBorder="1" applyAlignment="1">
      <alignment horizontal="center" vertical="center" textRotation="90" wrapText="1"/>
    </xf>
    <xf numFmtId="0" fontId="48" fillId="0" borderId="17" xfId="0" applyFont="1" applyBorder="1" applyAlignment="1">
      <alignment horizontal="left" vertical="center"/>
    </xf>
    <xf numFmtId="0" fontId="49" fillId="29" borderId="18" xfId="0" applyFont="1" applyFill="1" applyBorder="1" applyAlignment="1">
      <alignment horizontal="center" textRotation="90" wrapText="1"/>
    </xf>
    <xf numFmtId="0" fontId="48" fillId="29" borderId="7" xfId="182" applyFont="1" applyFill="1" applyBorder="1" applyAlignment="1">
      <alignment vertical="center"/>
    </xf>
    <xf numFmtId="0" fontId="48" fillId="29" borderId="7" xfId="182" applyFont="1" applyFill="1" applyBorder="1"/>
    <xf numFmtId="0" fontId="46" fillId="0" borderId="22" xfId="182" applyFont="1" applyBorder="1" applyAlignment="1">
      <alignment horizontal="center" vertical="center"/>
    </xf>
    <xf numFmtId="0" fontId="48" fillId="0" borderId="19" xfId="182" applyFont="1" applyBorder="1" applyAlignment="1">
      <alignment horizontal="left" vertical="center"/>
    </xf>
    <xf numFmtId="0" fontId="46" fillId="0" borderId="19" xfId="182" applyFont="1" applyBorder="1" applyAlignment="1">
      <alignment horizontal="center" vertical="center"/>
    </xf>
    <xf numFmtId="0" fontId="46" fillId="0" borderId="19" xfId="182" applyFont="1" applyBorder="1" applyAlignment="1">
      <alignment horizontal="left" vertical="center"/>
    </xf>
    <xf numFmtId="0" fontId="46" fillId="0" borderId="0" xfId="182" applyFont="1" applyAlignment="1">
      <alignment horizontal="left" vertical="center"/>
    </xf>
    <xf numFmtId="0" fontId="46" fillId="29" borderId="7" xfId="182" applyFont="1" applyFill="1" applyBorder="1" applyAlignment="1">
      <alignment horizontal="center" vertical="center"/>
    </xf>
    <xf numFmtId="0" fontId="48" fillId="0" borderId="0" xfId="182" applyFont="1" applyAlignment="1">
      <alignment horizontal="left" vertical="center"/>
    </xf>
    <xf numFmtId="0" fontId="48" fillId="29" borderId="7" xfId="238" applyFont="1" applyFill="1" applyBorder="1" applyAlignment="1">
      <alignment horizontal="center" vertical="center" wrapText="1"/>
    </xf>
    <xf numFmtId="0" fontId="46" fillId="0" borderId="0" xfId="182" applyFont="1" applyAlignment="1">
      <alignment horizontal="center" vertical="center"/>
    </xf>
    <xf numFmtId="0" fontId="48" fillId="0" borderId="0" xfId="182" applyFont="1" applyAlignment="1">
      <alignment horizontal="center" vertical="center"/>
    </xf>
    <xf numFmtId="0" fontId="46" fillId="0" borderId="24" xfId="182" applyFont="1" applyBorder="1" applyAlignment="1">
      <alignment horizontal="left" vertical="center"/>
    </xf>
    <xf numFmtId="0" fontId="50" fillId="29" borderId="22" xfId="0" applyFont="1" applyFill="1" applyBorder="1" applyAlignment="1">
      <alignment horizontal="center" wrapText="1"/>
    </xf>
    <xf numFmtId="0" fontId="54" fillId="27" borderId="0" xfId="180" applyFont="1" applyFill="1" applyAlignment="1">
      <alignment vertical="center"/>
    </xf>
    <xf numFmtId="0" fontId="55" fillId="27" borderId="0" xfId="141" applyFont="1" applyFill="1" applyBorder="1" applyAlignment="1"/>
    <xf numFmtId="0" fontId="56" fillId="0" borderId="0" xfId="182" applyFont="1" applyAlignment="1">
      <alignment horizontal="left" vertical="center"/>
    </xf>
    <xf numFmtId="0" fontId="57" fillId="28" borderId="17" xfId="0" applyFont="1" applyFill="1" applyBorder="1" applyAlignment="1">
      <alignment wrapText="1"/>
    </xf>
    <xf numFmtId="0" fontId="59" fillId="0" borderId="0" xfId="182" applyFont="1" applyAlignment="1">
      <alignment horizontal="left" vertical="center"/>
    </xf>
    <xf numFmtId="0" fontId="59" fillId="28" borderId="29" xfId="218" applyFont="1" applyFill="1" applyBorder="1" applyAlignment="1">
      <alignment horizontal="left" vertical="top" wrapText="1"/>
    </xf>
    <xf numFmtId="0" fontId="59" fillId="28" borderId="29" xfId="218" applyFont="1" applyFill="1" applyBorder="1" applyAlignment="1">
      <alignment horizontal="left" vertical="top"/>
    </xf>
    <xf numFmtId="0" fontId="59" fillId="28" borderId="0" xfId="218" applyFont="1" applyFill="1" applyAlignment="1">
      <alignment horizontal="left" vertical="top"/>
    </xf>
    <xf numFmtId="0" fontId="59" fillId="0" borderId="0" xfId="0" applyFont="1"/>
    <xf numFmtId="0" fontId="57" fillId="28" borderId="17" xfId="0" applyFont="1" applyFill="1" applyBorder="1" applyAlignment="1">
      <alignment horizontal="right" wrapText="1"/>
    </xf>
    <xf numFmtId="0" fontId="57" fillId="28" borderId="17" xfId="0" applyFont="1" applyFill="1" applyBorder="1" applyAlignment="1">
      <alignment horizontal="left"/>
    </xf>
    <xf numFmtId="0" fontId="57" fillId="28" borderId="17" xfId="0" applyFont="1" applyFill="1" applyBorder="1" applyAlignment="1">
      <alignment horizontal="left" wrapText="1"/>
    </xf>
    <xf numFmtId="0" fontId="59" fillId="0" borderId="0" xfId="182" applyFont="1"/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7" fillId="0" borderId="0" xfId="0" applyFont="1"/>
    <xf numFmtId="0" fontId="59" fillId="0" borderId="0" xfId="0" applyFont="1" applyAlignment="1">
      <alignment horizontal="center"/>
    </xf>
    <xf numFmtId="0" fontId="61" fillId="28" borderId="17" xfId="0" applyFont="1" applyFill="1" applyBorder="1" applyAlignment="1">
      <alignment wrapText="1"/>
    </xf>
    <xf numFmtId="0" fontId="62" fillId="28" borderId="29" xfId="218" applyFont="1" applyFill="1" applyBorder="1" applyAlignment="1">
      <alignment horizontal="left" vertical="top" wrapText="1"/>
    </xf>
    <xf numFmtId="0" fontId="48" fillId="29" borderId="7" xfId="0" applyFont="1" applyFill="1" applyBorder="1" applyAlignment="1">
      <alignment horizontal="center" vertical="center" wrapText="1"/>
    </xf>
    <xf numFmtId="0" fontId="46" fillId="29" borderId="26" xfId="0" applyFont="1" applyFill="1" applyBorder="1" applyAlignment="1">
      <alignment horizontal="center" vertical="center"/>
    </xf>
    <xf numFmtId="0" fontId="46" fillId="29" borderId="27" xfId="0" applyFont="1" applyFill="1" applyBorder="1" applyAlignment="1">
      <alignment horizontal="center" vertical="center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50" fillId="29" borderId="22" xfId="0" applyFont="1" applyFill="1" applyBorder="1" applyAlignment="1">
      <alignment horizontal="center" vertical="center" wrapText="1"/>
    </xf>
    <xf numFmtId="0" fontId="50" fillId="29" borderId="18" xfId="0" applyFont="1" applyFill="1" applyBorder="1" applyAlignment="1">
      <alignment horizontal="center" vertical="center" wrapText="1"/>
    </xf>
    <xf numFmtId="0" fontId="48" fillId="29" borderId="23" xfId="0" applyFont="1" applyFill="1" applyBorder="1" applyAlignment="1">
      <alignment horizontal="center" vertical="center" wrapText="1"/>
    </xf>
    <xf numFmtId="0" fontId="48" fillId="29" borderId="22" xfId="0" applyFont="1" applyFill="1" applyBorder="1" applyAlignment="1">
      <alignment horizontal="center" vertical="center" wrapText="1"/>
    </xf>
    <xf numFmtId="0" fontId="49" fillId="29" borderId="7" xfId="0" applyFont="1" applyFill="1" applyBorder="1" applyAlignment="1">
      <alignment horizontal="center" vertical="center" wrapText="1"/>
    </xf>
    <xf numFmtId="0" fontId="46" fillId="29" borderId="7" xfId="0" quotePrefix="1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left" vertical="center" wrapText="1" indent="1"/>
    </xf>
    <xf numFmtId="0" fontId="46" fillId="28" borderId="19" xfId="0" applyFont="1" applyFill="1" applyBorder="1" applyAlignment="1">
      <alignment horizontal="center" vertical="center" wrapText="1"/>
    </xf>
    <xf numFmtId="0" fontId="46" fillId="28" borderId="13" xfId="0" applyFont="1" applyFill="1" applyBorder="1" applyAlignment="1">
      <alignment horizontal="center" vertical="center" wrapText="1"/>
    </xf>
    <xf numFmtId="0" fontId="48" fillId="28" borderId="12" xfId="0" applyFont="1" applyFill="1" applyBorder="1" applyAlignment="1">
      <alignment horizontal="left" vertical="center" wrapText="1"/>
    </xf>
    <xf numFmtId="0" fontId="46" fillId="28" borderId="12" xfId="0" applyFont="1" applyFill="1" applyBorder="1" applyAlignment="1">
      <alignment horizontal="left" vertical="center" wrapText="1" indent="1"/>
    </xf>
    <xf numFmtId="0" fontId="48" fillId="0" borderId="12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 indent="1"/>
    </xf>
    <xf numFmtId="0" fontId="46" fillId="28" borderId="12" xfId="0" applyFont="1" applyFill="1" applyBorder="1" applyAlignment="1">
      <alignment horizontal="center" vertical="center" wrapText="1"/>
    </xf>
    <xf numFmtId="0" fontId="48" fillId="28" borderId="13" xfId="0" applyFont="1" applyFill="1" applyBorder="1" applyAlignment="1">
      <alignment horizontal="left" vertical="center" wrapText="1"/>
    </xf>
    <xf numFmtId="0" fontId="48" fillId="28" borderId="12" xfId="0" applyFont="1" applyFill="1" applyBorder="1" applyAlignment="1">
      <alignment vertical="center" wrapText="1"/>
    </xf>
    <xf numFmtId="0" fontId="48" fillId="28" borderId="16" xfId="0" applyFont="1" applyFill="1" applyBorder="1" applyAlignment="1">
      <alignment horizontal="left" vertical="center" wrapText="1"/>
    </xf>
    <xf numFmtId="0" fontId="49" fillId="28" borderId="12" xfId="0" applyFont="1" applyFill="1" applyBorder="1" applyAlignment="1">
      <alignment horizontal="left" vertical="center" wrapText="1" indent="2"/>
    </xf>
    <xf numFmtId="0" fontId="48" fillId="0" borderId="12" xfId="0" applyFont="1" applyBorder="1" applyAlignment="1">
      <alignment vertical="center" wrapText="1"/>
    </xf>
    <xf numFmtId="0" fontId="49" fillId="0" borderId="12" xfId="0" applyFont="1" applyBorder="1" applyAlignment="1">
      <alignment horizontal="left" vertical="center" wrapText="1" indent="2"/>
    </xf>
    <xf numFmtId="0" fontId="46" fillId="28" borderId="12" xfId="0" applyFont="1" applyFill="1" applyBorder="1" applyAlignment="1">
      <alignment horizontal="left" vertical="center" wrapText="1"/>
    </xf>
    <xf numFmtId="0" fontId="48" fillId="28" borderId="12" xfId="0" applyFont="1" applyFill="1" applyBorder="1" applyAlignment="1">
      <alignment horizontal="justify" vertical="center" wrapText="1"/>
    </xf>
    <xf numFmtId="0" fontId="46" fillId="28" borderId="15" xfId="0" applyFont="1" applyFill="1" applyBorder="1" applyAlignment="1">
      <alignment horizontal="center" vertical="center" wrapText="1"/>
    </xf>
    <xf numFmtId="0" fontId="46" fillId="28" borderId="15" xfId="0" applyFont="1" applyFill="1" applyBorder="1" applyAlignment="1">
      <alignment horizontal="left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28" borderId="16" xfId="0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left" vertical="center" wrapText="1" indent="1"/>
    </xf>
    <xf numFmtId="0" fontId="54" fillId="0" borderId="0" xfId="0" applyFont="1" applyAlignment="1">
      <alignment shrinkToFit="1"/>
    </xf>
    <xf numFmtId="0" fontId="54" fillId="0" borderId="0" xfId="0" applyFont="1"/>
    <xf numFmtId="0" fontId="63" fillId="0" borderId="0" xfId="0" applyFont="1"/>
    <xf numFmtId="0" fontId="54" fillId="0" borderId="0" xfId="0" applyFont="1" applyAlignment="1">
      <alignment vertical="center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center"/>
    </xf>
    <xf numFmtId="0" fontId="64" fillId="27" borderId="0" xfId="141" applyFont="1" applyFill="1" applyBorder="1" applyAlignment="1"/>
    <xf numFmtId="0" fontId="54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50" fillId="32" borderId="17" xfId="0" applyFont="1" applyFill="1" applyBorder="1" applyAlignment="1">
      <alignment horizontal="left"/>
    </xf>
    <xf numFmtId="0" fontId="46" fillId="31" borderId="17" xfId="0" applyFont="1" applyFill="1" applyBorder="1" applyAlignment="1">
      <alignment horizontal="left"/>
    </xf>
    <xf numFmtId="14" fontId="50" fillId="32" borderId="17" xfId="0" applyNumberFormat="1" applyFont="1" applyFill="1" applyBorder="1" applyAlignment="1">
      <alignment horizontal="left"/>
    </xf>
    <xf numFmtId="49" fontId="59" fillId="28" borderId="0" xfId="201" applyNumberFormat="1" applyFont="1" applyFill="1" applyAlignment="1">
      <alignment horizontal="center" vertical="center"/>
    </xf>
    <xf numFmtId="49" fontId="50" fillId="32" borderId="17" xfId="0" applyNumberFormat="1" applyFont="1" applyFill="1" applyBorder="1" applyAlignment="1">
      <alignment horizontal="left"/>
    </xf>
    <xf numFmtId="0" fontId="48" fillId="0" borderId="0" xfId="0" applyFont="1" applyAlignment="1">
      <alignment horizontal="left" vertical="top"/>
    </xf>
    <xf numFmtId="0" fontId="48" fillId="29" borderId="21" xfId="0" applyFont="1" applyFill="1" applyBorder="1" applyAlignment="1">
      <alignment horizontal="left" vertical="center" wrapText="1"/>
    </xf>
    <xf numFmtId="0" fontId="48" fillId="29" borderId="24" xfId="0" applyFont="1" applyFill="1" applyBorder="1" applyAlignment="1">
      <alignment horizontal="left" vertical="center" wrapText="1"/>
    </xf>
    <xf numFmtId="0" fontId="65" fillId="27" borderId="0" xfId="182" applyFont="1" applyFill="1" applyAlignment="1">
      <alignment vertical="center"/>
    </xf>
    <xf numFmtId="0" fontId="58" fillId="33" borderId="17" xfId="0" applyFont="1" applyFill="1" applyBorder="1" applyAlignment="1">
      <alignment horizontal="left"/>
    </xf>
    <xf numFmtId="0" fontId="59" fillId="28" borderId="17" xfId="0" applyFont="1" applyFill="1" applyBorder="1" applyAlignment="1">
      <alignment horizontal="left"/>
    </xf>
    <xf numFmtId="14" fontId="67" fillId="33" borderId="17" xfId="0" applyNumberFormat="1" applyFont="1" applyFill="1" applyBorder="1" applyAlignment="1">
      <alignment horizontal="left"/>
    </xf>
    <xf numFmtId="0" fontId="68" fillId="0" borderId="0" xfId="0" applyFont="1" applyAlignment="1">
      <alignment horizontal="center"/>
    </xf>
    <xf numFmtId="0" fontId="68" fillId="0" borderId="0" xfId="0" applyFont="1"/>
    <xf numFmtId="0" fontId="71" fillId="29" borderId="22" xfId="0" applyFont="1" applyFill="1" applyBorder="1" applyAlignment="1">
      <alignment horizontal="center" vertical="center" wrapText="1"/>
    </xf>
    <xf numFmtId="0" fontId="72" fillId="0" borderId="0" xfId="0" applyFont="1" applyAlignment="1">
      <alignment shrinkToFit="1"/>
    </xf>
    <xf numFmtId="0" fontId="73" fillId="29" borderId="28" xfId="0" applyFont="1" applyFill="1" applyBorder="1" applyAlignment="1">
      <alignment horizontal="center" vertical="center"/>
    </xf>
    <xf numFmtId="0" fontId="74" fillId="29" borderId="0" xfId="0" applyFont="1" applyFill="1" applyAlignment="1">
      <alignment horizontal="left" vertical="center" wrapText="1"/>
    </xf>
    <xf numFmtId="0" fontId="71" fillId="29" borderId="19" xfId="0" applyFont="1" applyFill="1" applyBorder="1" applyAlignment="1">
      <alignment horizontal="center" vertical="center" wrapText="1"/>
    </xf>
    <xf numFmtId="0" fontId="73" fillId="29" borderId="19" xfId="0" applyFont="1" applyFill="1" applyBorder="1" applyAlignment="1">
      <alignment horizontal="center" textRotation="90" wrapText="1"/>
    </xf>
    <xf numFmtId="0" fontId="75" fillId="29" borderId="7" xfId="0" applyFont="1" applyFill="1" applyBorder="1" applyAlignment="1">
      <alignment horizontal="center" vertical="center" wrapText="1"/>
    </xf>
    <xf numFmtId="0" fontId="73" fillId="0" borderId="0" xfId="0" applyFont="1"/>
    <xf numFmtId="0" fontId="71" fillId="29" borderId="18" xfId="0" applyFont="1" applyFill="1" applyBorder="1" applyAlignment="1">
      <alignment horizontal="center" vertical="center" wrapText="1"/>
    </xf>
    <xf numFmtId="0" fontId="70" fillId="29" borderId="7" xfId="0" quotePrefix="1" applyFont="1" applyFill="1" applyBorder="1" applyAlignment="1">
      <alignment horizontal="center" vertical="center" wrapText="1"/>
    </xf>
    <xf numFmtId="0" fontId="76" fillId="28" borderId="14" xfId="0" applyFont="1" applyFill="1" applyBorder="1" applyAlignment="1">
      <alignment horizontal="left" vertical="center" wrapText="1"/>
    </xf>
    <xf numFmtId="0" fontId="75" fillId="0" borderId="14" xfId="0" applyFont="1" applyBorder="1" applyAlignment="1">
      <alignment horizontal="left" vertical="center" wrapText="1"/>
    </xf>
    <xf numFmtId="3" fontId="77" fillId="0" borderId="30" xfId="0" applyNumberFormat="1" applyFont="1" applyBorder="1" applyAlignment="1">
      <alignment horizontal="right"/>
    </xf>
    <xf numFmtId="0" fontId="78" fillId="0" borderId="12" xfId="0" applyFont="1" applyBorder="1" applyAlignment="1">
      <alignment horizontal="left" vertical="center" wrapText="1" indent="1"/>
    </xf>
    <xf numFmtId="0" fontId="75" fillId="0" borderId="16" xfId="0" applyFont="1" applyBorder="1" applyAlignment="1">
      <alignment horizontal="left" vertical="center" wrapText="1"/>
    </xf>
    <xf numFmtId="3" fontId="79" fillId="0" borderId="30" xfId="0" applyNumberFormat="1" applyFont="1" applyBorder="1" applyAlignment="1">
      <alignment horizontal="right"/>
    </xf>
    <xf numFmtId="0" fontId="78" fillId="28" borderId="13" xfId="0" applyFont="1" applyFill="1" applyBorder="1" applyAlignment="1">
      <alignment horizontal="left" vertical="center" wrapText="1" indent="1"/>
    </xf>
    <xf numFmtId="0" fontId="75" fillId="0" borderId="12" xfId="0" applyFont="1" applyBorder="1" applyAlignment="1">
      <alignment horizontal="left" vertical="center" wrapText="1"/>
    </xf>
    <xf numFmtId="0" fontId="76" fillId="28" borderId="12" xfId="0" applyFont="1" applyFill="1" applyBorder="1" applyAlignment="1">
      <alignment horizontal="left" vertical="center" wrapText="1"/>
    </xf>
    <xf numFmtId="0" fontId="46" fillId="0" borderId="12" xfId="0" applyFont="1" applyBorder="1" applyAlignment="1">
      <alignment horizontal="center" vertical="center" wrapText="1"/>
    </xf>
    <xf numFmtId="0" fontId="78" fillId="28" borderId="12" xfId="0" applyFont="1" applyFill="1" applyBorder="1" applyAlignment="1">
      <alignment horizontal="left" vertical="center" wrapText="1" indent="1"/>
    </xf>
    <xf numFmtId="0" fontId="46" fillId="0" borderId="13" xfId="0" applyFont="1" applyBorder="1" applyAlignment="1">
      <alignment horizontal="center" vertical="center" wrapText="1"/>
    </xf>
    <xf numFmtId="0" fontId="76" fillId="0" borderId="12" xfId="0" applyFont="1" applyBorder="1" applyAlignment="1">
      <alignment horizontal="left" vertical="center" wrapText="1"/>
    </xf>
    <xf numFmtId="0" fontId="80" fillId="0" borderId="12" xfId="0" applyFont="1" applyBorder="1" applyAlignment="1">
      <alignment horizontal="left" vertical="center" wrapText="1"/>
    </xf>
    <xf numFmtId="0" fontId="52" fillId="0" borderId="12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left" vertical="center" wrapText="1"/>
    </xf>
    <xf numFmtId="0" fontId="75" fillId="0" borderId="7" xfId="0" applyFont="1" applyBorder="1" applyAlignment="1">
      <alignment horizontal="left" vertical="center" wrapText="1"/>
    </xf>
    <xf numFmtId="0" fontId="46" fillId="0" borderId="7" xfId="0" applyFont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47" fillId="0" borderId="0" xfId="0" applyFont="1"/>
    <xf numFmtId="0" fontId="49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49" fillId="29" borderId="19" xfId="0" applyFont="1" applyFill="1" applyBorder="1" applyAlignment="1">
      <alignment horizontal="center" textRotation="90" wrapText="1"/>
    </xf>
    <xf numFmtId="0" fontId="78" fillId="0" borderId="13" xfId="0" applyFont="1" applyBorder="1" applyAlignment="1">
      <alignment horizontal="left" vertical="center" wrapText="1" indent="1"/>
    </xf>
    <xf numFmtId="0" fontId="76" fillId="28" borderId="13" xfId="0" applyFont="1" applyFill="1" applyBorder="1" applyAlignment="1">
      <alignment horizontal="left" vertical="center" wrapText="1"/>
    </xf>
    <xf numFmtId="0" fontId="48" fillId="0" borderId="13" xfId="0" applyFont="1" applyBorder="1" applyAlignment="1">
      <alignment horizontal="left" vertical="center" wrapText="1"/>
    </xf>
    <xf numFmtId="0" fontId="75" fillId="0" borderId="13" xfId="0" applyFont="1" applyBorder="1" applyAlignment="1">
      <alignment horizontal="left" vertical="center" wrapText="1"/>
    </xf>
    <xf numFmtId="0" fontId="48" fillId="0" borderId="7" xfId="0" applyFont="1" applyBorder="1" applyAlignment="1">
      <alignment vertical="center" wrapText="1"/>
    </xf>
    <xf numFmtId="0" fontId="46" fillId="0" borderId="21" xfId="0" applyFont="1" applyBorder="1" applyAlignment="1">
      <alignment horizontal="center"/>
    </xf>
    <xf numFmtId="0" fontId="64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81" fillId="0" borderId="16" xfId="0" applyFont="1" applyBorder="1" applyAlignment="1">
      <alignment horizontal="left" vertical="center" wrapText="1"/>
    </xf>
    <xf numFmtId="0" fontId="75" fillId="0" borderId="16" xfId="0" applyFont="1" applyBorder="1" applyAlignment="1">
      <alignment vertical="center" wrapText="1"/>
    </xf>
    <xf numFmtId="0" fontId="82" fillId="0" borderId="12" xfId="0" applyFont="1" applyBorder="1" applyAlignment="1">
      <alignment horizontal="left" vertical="center" wrapText="1" indent="1"/>
    </xf>
    <xf numFmtId="0" fontId="75" fillId="0" borderId="12" xfId="182" applyFont="1" applyBorder="1" applyAlignment="1">
      <alignment horizontal="left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left" vertical="center" wrapText="1" indent="4"/>
    </xf>
    <xf numFmtId="0" fontId="81" fillId="0" borderId="12" xfId="0" applyFont="1" applyBorder="1" applyAlignment="1">
      <alignment horizontal="left" vertical="center" wrapText="1"/>
    </xf>
    <xf numFmtId="0" fontId="75" fillId="0" borderId="15" xfId="0" applyFont="1" applyBorder="1" applyAlignment="1">
      <alignment horizontal="left" vertical="center" wrapText="1"/>
    </xf>
    <xf numFmtId="0" fontId="46" fillId="0" borderId="15" xfId="0" applyFont="1" applyBorder="1" applyAlignment="1">
      <alignment horizontal="center" vertical="center" wrapText="1"/>
    </xf>
    <xf numFmtId="0" fontId="76" fillId="0" borderId="0" xfId="0" applyFont="1" applyAlignment="1">
      <alignment horizontal="justify"/>
    </xf>
    <xf numFmtId="0" fontId="76" fillId="0" borderId="7" xfId="0" applyFont="1" applyBorder="1" applyAlignment="1">
      <alignment horizontal="left" vertical="center" wrapText="1"/>
    </xf>
    <xf numFmtId="0" fontId="70" fillId="0" borderId="0" xfId="0" applyFont="1"/>
    <xf numFmtId="0" fontId="66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70" fillId="29" borderId="24" xfId="0" quotePrefix="1" applyFont="1" applyFill="1" applyBorder="1" applyAlignment="1">
      <alignment horizontal="center" vertical="center" wrapText="1"/>
    </xf>
    <xf numFmtId="0" fontId="81" fillId="0" borderId="14" xfId="0" applyFont="1" applyBorder="1" applyAlignment="1">
      <alignment horizontal="justify" vertical="center" wrapText="1"/>
    </xf>
    <xf numFmtId="0" fontId="75" fillId="0" borderId="14" xfId="0" applyFont="1" applyBorder="1" applyAlignment="1">
      <alignment vertical="center" wrapText="1"/>
    </xf>
    <xf numFmtId="0" fontId="46" fillId="0" borderId="14" xfId="0" applyFont="1" applyBorder="1" applyAlignment="1">
      <alignment horizontal="center" vertical="center" wrapText="1"/>
    </xf>
    <xf numFmtId="166" fontId="77" fillId="0" borderId="30" xfId="0" applyNumberFormat="1" applyFont="1" applyBorder="1" applyAlignment="1">
      <alignment horizontal="right"/>
    </xf>
    <xf numFmtId="0" fontId="46" fillId="0" borderId="12" xfId="0" applyFont="1" applyBorder="1" applyAlignment="1">
      <alignment horizontal="left" vertical="center" wrapText="1"/>
    </xf>
    <xf numFmtId="166" fontId="70" fillId="0" borderId="12" xfId="0" applyNumberFormat="1" applyFont="1" applyBorder="1"/>
    <xf numFmtId="0" fontId="75" fillId="0" borderId="12" xfId="0" applyFont="1" applyBorder="1" applyAlignment="1">
      <alignment vertical="center" wrapText="1"/>
    </xf>
    <xf numFmtId="0" fontId="78" fillId="0" borderId="12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0" fontId="75" fillId="0" borderId="13" xfId="0" applyFont="1" applyBorder="1" applyAlignment="1">
      <alignment vertical="center" wrapText="1"/>
    </xf>
    <xf numFmtId="0" fontId="82" fillId="0" borderId="13" xfId="0" applyFont="1" applyBorder="1" applyAlignment="1">
      <alignment horizontal="left" vertical="center" wrapText="1"/>
    </xf>
    <xf numFmtId="0" fontId="81" fillId="0" borderId="12" xfId="0" applyFont="1" applyBorder="1" applyAlignment="1">
      <alignment horizontal="justify" vertical="center" wrapText="1"/>
    </xf>
    <xf numFmtId="0" fontId="82" fillId="0" borderId="12" xfId="0" applyFont="1" applyBorder="1" applyAlignment="1">
      <alignment horizontal="left" vertical="center" wrapText="1"/>
    </xf>
    <xf numFmtId="166" fontId="69" fillId="28" borderId="16" xfId="0" applyNumberFormat="1" applyFont="1" applyFill="1" applyBorder="1"/>
    <xf numFmtId="0" fontId="48" fillId="0" borderId="12" xfId="0" applyFont="1" applyBorder="1" applyAlignment="1">
      <alignment horizontal="justify" vertical="center" wrapText="1"/>
    </xf>
    <xf numFmtId="0" fontId="76" fillId="0" borderId="12" xfId="0" applyFont="1" applyBorder="1" applyAlignment="1">
      <alignment horizontal="justify" vertical="center" wrapText="1"/>
    </xf>
    <xf numFmtId="0" fontId="60" fillId="0" borderId="12" xfId="0" applyFont="1" applyBorder="1" applyAlignment="1">
      <alignment horizontal="center" vertical="center" wrapText="1"/>
    </xf>
    <xf numFmtId="166" fontId="84" fillId="31" borderId="12" xfId="0" applyNumberFormat="1" applyFont="1" applyFill="1" applyBorder="1"/>
    <xf numFmtId="166" fontId="69" fillId="31" borderId="12" xfId="0" applyNumberFormat="1" applyFont="1" applyFill="1" applyBorder="1"/>
    <xf numFmtId="0" fontId="76" fillId="0" borderId="13" xfId="0" applyFont="1" applyBorder="1" applyAlignment="1">
      <alignment horizontal="justify" vertical="center" wrapText="1"/>
    </xf>
    <xf numFmtId="166" fontId="69" fillId="31" borderId="13" xfId="0" applyNumberFormat="1" applyFont="1" applyFill="1" applyBorder="1"/>
    <xf numFmtId="0" fontId="76" fillId="0" borderId="7" xfId="0" applyFont="1" applyBorder="1" applyAlignment="1">
      <alignment horizontal="justify" vertical="center" wrapText="1"/>
    </xf>
    <xf numFmtId="0" fontId="75" fillId="0" borderId="7" xfId="0" applyFont="1" applyBorder="1" applyAlignment="1">
      <alignment vertical="center" wrapText="1"/>
    </xf>
    <xf numFmtId="0" fontId="76" fillId="0" borderId="16" xfId="0" applyFont="1" applyBorder="1" applyAlignment="1">
      <alignment horizontal="justify" vertical="center" wrapText="1"/>
    </xf>
    <xf numFmtId="166" fontId="70" fillId="31" borderId="12" xfId="0" applyNumberFormat="1" applyFont="1" applyFill="1" applyBorder="1"/>
    <xf numFmtId="0" fontId="46" fillId="0" borderId="12" xfId="0" applyFont="1" applyBorder="1" applyAlignment="1">
      <alignment horizontal="justify" vertical="center" wrapText="1"/>
    </xf>
    <xf numFmtId="0" fontId="46" fillId="0" borderId="19" xfId="0" applyFont="1" applyBorder="1" applyAlignment="1">
      <alignment horizontal="center" vertical="center" wrapText="1"/>
    </xf>
    <xf numFmtId="0" fontId="75" fillId="0" borderId="19" xfId="0" applyFont="1" applyBorder="1" applyAlignment="1">
      <alignment vertical="center" wrapText="1"/>
    </xf>
    <xf numFmtId="0" fontId="48" fillId="0" borderId="15" xfId="0" applyFont="1" applyBorder="1" applyAlignment="1">
      <alignment vertical="center" wrapText="1"/>
    </xf>
    <xf numFmtId="0" fontId="75" fillId="0" borderId="15" xfId="0" applyFont="1" applyBorder="1" applyAlignment="1">
      <alignment vertical="center" wrapText="1"/>
    </xf>
    <xf numFmtId="166" fontId="69" fillId="28" borderId="19" xfId="0" applyNumberFormat="1" applyFont="1" applyFill="1" applyBorder="1"/>
    <xf numFmtId="166" fontId="69" fillId="31" borderId="18" xfId="0" applyNumberFormat="1" applyFont="1" applyFill="1" applyBorder="1"/>
    <xf numFmtId="166" fontId="70" fillId="0" borderId="14" xfId="0" applyNumberFormat="1" applyFont="1" applyBorder="1"/>
    <xf numFmtId="0" fontId="46" fillId="0" borderId="15" xfId="0" applyFont="1" applyBorder="1" applyAlignment="1">
      <alignment horizontal="left" vertical="center" wrapText="1"/>
    </xf>
    <xf numFmtId="0" fontId="75" fillId="0" borderId="21" xfId="0" applyFont="1" applyBorder="1" applyAlignment="1">
      <alignment vertical="center"/>
    </xf>
    <xf numFmtId="0" fontId="85" fillId="0" borderId="12" xfId="0" applyFont="1" applyBorder="1" applyAlignment="1">
      <alignment horizontal="left" vertical="center" wrapText="1"/>
    </xf>
    <xf numFmtId="0" fontId="48" fillId="29" borderId="8" xfId="182" applyFont="1" applyFill="1" applyBorder="1" applyAlignment="1">
      <alignment horizontal="center" vertical="center"/>
    </xf>
    <xf numFmtId="0" fontId="48" fillId="29" borderId="29" xfId="182" applyFont="1" applyFill="1" applyBorder="1" applyAlignment="1">
      <alignment horizontal="center" vertical="center"/>
    </xf>
    <xf numFmtId="0" fontId="48" fillId="29" borderId="23" xfId="182" applyFont="1" applyFill="1" applyBorder="1" applyAlignment="1">
      <alignment horizontal="center" vertical="center"/>
    </xf>
    <xf numFmtId="0" fontId="51" fillId="0" borderId="0" xfId="0" applyFont="1" applyAlignment="1">
      <alignment horizontal="left"/>
    </xf>
    <xf numFmtId="0" fontId="46" fillId="0" borderId="0" xfId="0" applyFont="1"/>
    <xf numFmtId="0" fontId="69" fillId="0" borderId="0" xfId="0" applyFont="1" applyAlignment="1">
      <alignment horizontal="left" vertical="top"/>
    </xf>
    <xf numFmtId="0" fontId="70" fillId="0" borderId="0" xfId="0" applyFont="1"/>
    <xf numFmtId="0" fontId="81" fillId="0" borderId="0" xfId="0" applyFont="1" applyAlignment="1">
      <alignment horizontal="left"/>
    </xf>
    <xf numFmtId="0" fontId="82" fillId="0" borderId="0" xfId="0" applyFont="1"/>
    <xf numFmtId="0" fontId="46" fillId="29" borderId="26" xfId="0" applyFont="1" applyFill="1" applyBorder="1" applyAlignment="1">
      <alignment horizontal="center" vertical="center"/>
    </xf>
    <xf numFmtId="0" fontId="46" fillId="29" borderId="28" xfId="0" applyFont="1" applyFill="1" applyBorder="1" applyAlignment="1">
      <alignment horizontal="center" vertical="center"/>
    </xf>
    <xf numFmtId="0" fontId="46" fillId="29" borderId="27" xfId="0" applyFont="1" applyFill="1" applyBorder="1" applyAlignment="1">
      <alignment horizontal="center" vertical="center"/>
    </xf>
    <xf numFmtId="0" fontId="46" fillId="29" borderId="24" xfId="0" applyFont="1" applyFill="1" applyBorder="1" applyAlignment="1">
      <alignment horizontal="center" vertical="center"/>
    </xf>
    <xf numFmtId="0" fontId="46" fillId="29" borderId="20" xfId="0" applyFont="1" applyFill="1" applyBorder="1" applyAlignment="1">
      <alignment horizontal="center" vertical="center"/>
    </xf>
    <xf numFmtId="0" fontId="46" fillId="29" borderId="25" xfId="0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82" fillId="0" borderId="0" xfId="0" applyFont="1" applyAlignment="1">
      <alignment horizontal="left" vertical="center"/>
    </xf>
    <xf numFmtId="0" fontId="83" fillId="0" borderId="0" xfId="0" applyFont="1" applyAlignment="1">
      <alignment horizontal="left" vertical="center"/>
    </xf>
    <xf numFmtId="0" fontId="82" fillId="0" borderId="0" xfId="0" applyFont="1" applyAlignment="1">
      <alignment vertical="center"/>
    </xf>
  </cellXfs>
  <cellStyles count="247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Comma 2" xfId="246" xr:uid="{00000000-0005-0000-0000-00007C000000}"/>
    <cellStyle name="Ellenőrzőcella" xfId="125" xr:uid="{00000000-0005-0000-0000-00007D000000}"/>
    <cellStyle name="Encabezado 4" xfId="126" xr:uid="{00000000-0005-0000-0000-00007E000000}"/>
    <cellStyle name="Énfasis1" xfId="127" xr:uid="{00000000-0005-0000-0000-00007F000000}"/>
    <cellStyle name="Énfasis2" xfId="128" xr:uid="{00000000-0005-0000-0000-000080000000}"/>
    <cellStyle name="Énfasis3" xfId="129" xr:uid="{00000000-0005-0000-0000-000081000000}"/>
    <cellStyle name="Énfasis4" xfId="130" xr:uid="{00000000-0005-0000-0000-000082000000}"/>
    <cellStyle name="Énfasis5" xfId="131" xr:uid="{00000000-0005-0000-0000-000083000000}"/>
    <cellStyle name="Énfasis6" xfId="132" xr:uid="{00000000-0005-0000-0000-000084000000}"/>
    <cellStyle name="Entrada" xfId="133" xr:uid="{00000000-0005-0000-0000-000085000000}"/>
    <cellStyle name="Explanatory Text" xfId="134" xr:uid="{00000000-0005-0000-0000-000086000000}"/>
    <cellStyle name="Explanatory Text 2" xfId="135" xr:uid="{00000000-0005-0000-0000-000087000000}"/>
    <cellStyle name="Figyelmeztetés" xfId="136" xr:uid="{00000000-0005-0000-0000-000088000000}"/>
    <cellStyle name="Good" xfId="137" xr:uid="{00000000-0005-0000-0000-000089000000}"/>
    <cellStyle name="Good 2" xfId="138" xr:uid="{00000000-0005-0000-0000-00008A000000}"/>
    <cellStyle name="greyed" xfId="139" xr:uid="{00000000-0005-0000-0000-00008B000000}"/>
    <cellStyle name="Heading 1" xfId="140" xr:uid="{00000000-0005-0000-0000-00008C000000}"/>
    <cellStyle name="Heading 1 2" xfId="141" xr:uid="{00000000-0005-0000-0000-00008D000000}"/>
    <cellStyle name="Heading 2" xfId="142" xr:uid="{00000000-0005-0000-0000-00008E000000}"/>
    <cellStyle name="Heading 2 2" xfId="143" xr:uid="{00000000-0005-0000-0000-00008F000000}"/>
    <cellStyle name="Heading 3" xfId="144" xr:uid="{00000000-0005-0000-0000-000090000000}"/>
    <cellStyle name="Heading 3 2" xfId="145" xr:uid="{00000000-0005-0000-0000-000091000000}"/>
    <cellStyle name="Heading 4" xfId="146" xr:uid="{00000000-0005-0000-0000-000092000000}"/>
    <cellStyle name="Heading 4 2" xfId="147" xr:uid="{00000000-0005-0000-0000-000093000000}"/>
    <cellStyle name="highlightExposure" xfId="148" xr:uid="{00000000-0005-0000-0000-000094000000}"/>
    <cellStyle name="highlightText" xfId="149" xr:uid="{00000000-0005-0000-0000-000095000000}"/>
    <cellStyle name="Hipervínculo 2" xfId="150" xr:uid="{00000000-0005-0000-0000-000096000000}"/>
    <cellStyle name="Hivatkozott cella" xfId="151" xr:uid="{00000000-0005-0000-0000-000097000000}"/>
    <cellStyle name="Hyperlink 2" xfId="152" xr:uid="{00000000-0005-0000-0000-000098000000}"/>
    <cellStyle name="Hyperlink 3" xfId="153" xr:uid="{00000000-0005-0000-0000-000099000000}"/>
    <cellStyle name="Hyperlink 3 2" xfId="154" xr:uid="{00000000-0005-0000-0000-00009A000000}"/>
    <cellStyle name="Incorrecto" xfId="155" xr:uid="{00000000-0005-0000-0000-00009B000000}"/>
    <cellStyle name="Input" xfId="156" xr:uid="{00000000-0005-0000-0000-00009C000000}"/>
    <cellStyle name="Input 2" xfId="157" xr:uid="{00000000-0005-0000-0000-00009D000000}"/>
    <cellStyle name="inputExposure" xfId="158" xr:uid="{00000000-0005-0000-0000-00009E000000}"/>
    <cellStyle name="Jegyzet" xfId="159" xr:uid="{00000000-0005-0000-0000-00009F000000}"/>
    <cellStyle name="Jelölőszín (1)" xfId="160" xr:uid="{00000000-0005-0000-0000-0000A0000000}"/>
    <cellStyle name="Jelölőszín (2)" xfId="161" xr:uid="{00000000-0005-0000-0000-0000A1000000}"/>
    <cellStyle name="Jelölőszín (3)" xfId="162" xr:uid="{00000000-0005-0000-0000-0000A2000000}"/>
    <cellStyle name="Jelölőszín (4)" xfId="163" xr:uid="{00000000-0005-0000-0000-0000A3000000}"/>
    <cellStyle name="Jelölőszín (5)" xfId="164" xr:uid="{00000000-0005-0000-0000-0000A4000000}"/>
    <cellStyle name="Jelölőszín (6)" xfId="165" xr:uid="{00000000-0005-0000-0000-0000A5000000}"/>
    <cellStyle name="Jó" xfId="166" xr:uid="{00000000-0005-0000-0000-0000A6000000}"/>
    <cellStyle name="Kimenet" xfId="167" xr:uid="{00000000-0005-0000-0000-0000A7000000}"/>
    <cellStyle name="Lien hypertexte 2" xfId="168" xr:uid="{00000000-0005-0000-0000-0000A8000000}"/>
    <cellStyle name="Lien hypertexte 3" xfId="169" xr:uid="{00000000-0005-0000-0000-0000A9000000}"/>
    <cellStyle name="Linked Cell" xfId="170" xr:uid="{00000000-0005-0000-0000-0000AA000000}"/>
    <cellStyle name="Linked Cell 2" xfId="171" xr:uid="{00000000-0005-0000-0000-0000AB000000}"/>
    <cellStyle name="Magyarázó szöveg" xfId="172" xr:uid="{00000000-0005-0000-0000-0000AC000000}"/>
    <cellStyle name="Millares 2" xfId="173" xr:uid="{00000000-0005-0000-0000-0000AD000000}"/>
    <cellStyle name="Millares 2 2" xfId="174" xr:uid="{00000000-0005-0000-0000-0000AE000000}"/>
    <cellStyle name="Millares 3" xfId="175" xr:uid="{00000000-0005-0000-0000-0000AF000000}"/>
    <cellStyle name="Millares 3 2" xfId="176" xr:uid="{00000000-0005-0000-0000-0000B0000000}"/>
    <cellStyle name="Navadno_List1" xfId="177" xr:uid="{00000000-0005-0000-0000-0000B1000000}"/>
    <cellStyle name="Neutral 2" xfId="178" xr:uid="{00000000-0005-0000-0000-0000B2000000}"/>
    <cellStyle name="Normal" xfId="0" builtinId="0"/>
    <cellStyle name="Normal 10" xfId="179" xr:uid="{00000000-0005-0000-0000-0000B4000000}"/>
    <cellStyle name="Normal 15" xfId="244" xr:uid="{00000000-0005-0000-0000-0000B5000000}"/>
    <cellStyle name="Normal 2" xfId="180" xr:uid="{00000000-0005-0000-0000-0000B6000000}"/>
    <cellStyle name="Normal 2 2" xfId="181" xr:uid="{00000000-0005-0000-0000-0000B7000000}"/>
    <cellStyle name="Normal 2 2 2" xfId="182" xr:uid="{00000000-0005-0000-0000-0000B8000000}"/>
    <cellStyle name="Normal 2 2 2 2" xfId="238" xr:uid="{00000000-0005-0000-0000-0000B9000000}"/>
    <cellStyle name="Normal 2 2 3" xfId="183" xr:uid="{00000000-0005-0000-0000-0000BA000000}"/>
    <cellStyle name="Normal 2 2 3 2" xfId="184" xr:uid="{00000000-0005-0000-0000-0000BB000000}"/>
    <cellStyle name="Normal 2 2_COREP GL04rev3" xfId="185" xr:uid="{00000000-0005-0000-0000-0000BC000000}"/>
    <cellStyle name="Normal 2 3" xfId="186" xr:uid="{00000000-0005-0000-0000-0000BD000000}"/>
    <cellStyle name="Normal 2 5" xfId="187" xr:uid="{00000000-0005-0000-0000-0000BE000000}"/>
    <cellStyle name="Normal 2 5 2 2" xfId="239" xr:uid="{00000000-0005-0000-0000-0000BF000000}"/>
    <cellStyle name="Normal 2 5 2 2 2" xfId="243" xr:uid="{00000000-0005-0000-0000-0000C0000000}"/>
    <cellStyle name="Normal 2_~0149226" xfId="188" xr:uid="{00000000-0005-0000-0000-0000C1000000}"/>
    <cellStyle name="Normal 3" xfId="189" xr:uid="{00000000-0005-0000-0000-0000C4000000}"/>
    <cellStyle name="Normal 3 2" xfId="190" xr:uid="{00000000-0005-0000-0000-0000C5000000}"/>
    <cellStyle name="Normal 3 2 2" xfId="237" xr:uid="{00000000-0005-0000-0000-0000C6000000}"/>
    <cellStyle name="Normal 3 3" xfId="191" xr:uid="{00000000-0005-0000-0000-0000C7000000}"/>
    <cellStyle name="Normal 3 4" xfId="192" xr:uid="{00000000-0005-0000-0000-0000C8000000}"/>
    <cellStyle name="Normal 3 5" xfId="240" xr:uid="{00000000-0005-0000-0000-0000C9000000}"/>
    <cellStyle name="Normal 3_~1520012" xfId="193" xr:uid="{00000000-0005-0000-0000-0000CA000000}"/>
    <cellStyle name="Normal 4" xfId="194" xr:uid="{00000000-0005-0000-0000-0000CB000000}"/>
    <cellStyle name="Normal 4 2" xfId="236" xr:uid="{00000000-0005-0000-0000-0000CC000000}"/>
    <cellStyle name="Normal 5" xfId="195" xr:uid="{00000000-0005-0000-0000-0000CD000000}"/>
    <cellStyle name="Normal 5 2" xfId="196" xr:uid="{00000000-0005-0000-0000-0000CE000000}"/>
    <cellStyle name="Normal 5 2 4" xfId="245" xr:uid="{00000000-0005-0000-0000-0000CF000000}"/>
    <cellStyle name="Normal 5_20130128_ITS on reporting_Annex I_CA" xfId="197" xr:uid="{00000000-0005-0000-0000-0000D0000000}"/>
    <cellStyle name="Normal 6" xfId="198" xr:uid="{00000000-0005-0000-0000-0000D1000000}"/>
    <cellStyle name="Normal 7" xfId="199" xr:uid="{00000000-0005-0000-0000-0000D2000000}"/>
    <cellStyle name="Normal 7 2" xfId="200" xr:uid="{00000000-0005-0000-0000-0000D3000000}"/>
    <cellStyle name="Normal 8" xfId="201" xr:uid="{00000000-0005-0000-0000-0000D4000000}"/>
    <cellStyle name="Normal 8 2" xfId="233" xr:uid="{00000000-0005-0000-0000-0000D5000000}"/>
    <cellStyle name="Normal 9" xfId="242" xr:uid="{00000000-0005-0000-0000-0000D6000000}"/>
    <cellStyle name="Notas" xfId="202" xr:uid="{00000000-0005-0000-0000-0000D8000000}"/>
    <cellStyle name="Note" xfId="203" xr:uid="{00000000-0005-0000-0000-0000D9000000}"/>
    <cellStyle name="Note 2" xfId="204" xr:uid="{00000000-0005-0000-0000-0000DA000000}"/>
    <cellStyle name="optionalExposure" xfId="234" xr:uid="{00000000-0005-0000-0000-0000DB000000}"/>
    <cellStyle name="Összesen" xfId="205" xr:uid="{00000000-0005-0000-0000-0000DC000000}"/>
    <cellStyle name="Output" xfId="206" xr:uid="{00000000-0005-0000-0000-0000DD000000}"/>
    <cellStyle name="Output 2" xfId="207" xr:uid="{00000000-0005-0000-0000-0000DE000000}"/>
    <cellStyle name="Porcentual 2" xfId="208" xr:uid="{00000000-0005-0000-0000-0000DF000000}"/>
    <cellStyle name="Porcentual 2 2" xfId="209" xr:uid="{00000000-0005-0000-0000-0000E0000000}"/>
    <cellStyle name="Prozent 2" xfId="210" xr:uid="{00000000-0005-0000-0000-0000E1000000}"/>
    <cellStyle name="Rossz" xfId="211" xr:uid="{00000000-0005-0000-0000-0000E2000000}"/>
    <cellStyle name="Salida" xfId="212" xr:uid="{00000000-0005-0000-0000-0000E3000000}"/>
    <cellStyle name="Semleges" xfId="213" xr:uid="{00000000-0005-0000-0000-0000E4000000}"/>
    <cellStyle name="showExposure" xfId="214" xr:uid="{00000000-0005-0000-0000-0000E5000000}"/>
    <cellStyle name="Standard 2" xfId="215" xr:uid="{00000000-0005-0000-0000-0000E6000000}"/>
    <cellStyle name="Standard 3" xfId="216" xr:uid="{00000000-0005-0000-0000-0000E7000000}"/>
    <cellStyle name="Standard 3 2" xfId="217" xr:uid="{00000000-0005-0000-0000-0000E8000000}"/>
    <cellStyle name="Standard 4" xfId="218" xr:uid="{00000000-0005-0000-0000-0000E9000000}"/>
    <cellStyle name="Standard_20100129_1559 Jentsch_COREP ON 20100129 COREP preliminary proposal_CR SA" xfId="219" xr:uid="{00000000-0005-0000-0000-0000EA000000}"/>
    <cellStyle name="Számítás" xfId="220" xr:uid="{00000000-0005-0000-0000-0000EB000000}"/>
    <cellStyle name="Texto de advertencia" xfId="221" xr:uid="{00000000-0005-0000-0000-0000EC000000}"/>
    <cellStyle name="Texto explicativo" xfId="222" xr:uid="{00000000-0005-0000-0000-0000ED000000}"/>
    <cellStyle name="Title" xfId="223" xr:uid="{00000000-0005-0000-0000-0000EE000000}"/>
    <cellStyle name="Title 2" xfId="224" xr:uid="{00000000-0005-0000-0000-0000EF000000}"/>
    <cellStyle name="Titolo" xfId="235" xr:uid="{00000000-0005-0000-0000-0000F0000000}"/>
    <cellStyle name="Título" xfId="225" xr:uid="{00000000-0005-0000-0000-0000F1000000}"/>
    <cellStyle name="Título 1" xfId="226" xr:uid="{00000000-0005-0000-0000-0000F2000000}"/>
    <cellStyle name="Título 2" xfId="227" xr:uid="{00000000-0005-0000-0000-0000F3000000}"/>
    <cellStyle name="Título 3" xfId="228" xr:uid="{00000000-0005-0000-0000-0000F4000000}"/>
    <cellStyle name="Título_20091015 DE_Proposed amendments to CR SEC_MKR" xfId="229" xr:uid="{00000000-0005-0000-0000-0000F5000000}"/>
    <cellStyle name="Total 2" xfId="230" xr:uid="{00000000-0005-0000-0000-0000F6000000}"/>
    <cellStyle name="Warning Text" xfId="231" xr:uid="{00000000-0005-0000-0000-0000F7000000}"/>
    <cellStyle name="Warning Text 2" xfId="232" xr:uid="{00000000-0005-0000-0000-0000F8000000}"/>
    <cellStyle name="Нормален 2" xfId="241" xr:uid="{00000000-0005-0000-0000-0000F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7"/>
  <sheetViews>
    <sheetView showGridLines="0" tabSelected="1" view="pageBreakPreview" zoomScaleNormal="100" zoomScaleSheetLayoutView="100" workbookViewId="0">
      <selection activeCell="C3" sqref="C3"/>
    </sheetView>
  </sheetViews>
  <sheetFormatPr defaultColWidth="5.140625" defaultRowHeight="18" customHeight="1"/>
  <cols>
    <col min="1" max="1" width="1.42578125" style="26" customWidth="1"/>
    <col min="2" max="2" width="12.140625" style="26" customWidth="1"/>
    <col min="3" max="3" width="12.5703125" style="30" customWidth="1"/>
    <col min="4" max="4" width="121.140625" style="26" customWidth="1"/>
    <col min="5" max="5" width="11.7109375" style="26" customWidth="1"/>
    <col min="6" max="16384" width="5.140625" style="26"/>
  </cols>
  <sheetData>
    <row r="1" spans="2:5" s="36" customFormat="1" ht="18" customHeight="1">
      <c r="B1" s="34" t="s">
        <v>454</v>
      </c>
      <c r="C1" s="35"/>
      <c r="D1" s="35"/>
    </row>
    <row r="2" spans="2:5" s="38" customFormat="1" ht="12.75">
      <c r="B2" s="37" t="s">
        <v>62</v>
      </c>
      <c r="C2" s="96" t="s">
        <v>545</v>
      </c>
      <c r="D2" s="97" t="s">
        <v>546</v>
      </c>
    </row>
    <row r="3" spans="2:5" s="38" customFormat="1" ht="22.5">
      <c r="B3" s="37" t="s">
        <v>63</v>
      </c>
      <c r="C3" s="98" t="s">
        <v>548</v>
      </c>
      <c r="D3" s="99"/>
    </row>
    <row r="4" spans="2:5" s="38" customFormat="1" ht="22.5">
      <c r="B4" s="37" t="s">
        <v>64</v>
      </c>
      <c r="C4" s="100" t="s">
        <v>547</v>
      </c>
      <c r="D4"/>
    </row>
    <row r="5" spans="2:5" s="38" customFormat="1" ht="22.5">
      <c r="B5" s="39" t="s">
        <v>65</v>
      </c>
      <c r="C5" s="40" t="s">
        <v>66</v>
      </c>
      <c r="D5" s="41"/>
    </row>
    <row r="6" spans="2:5" ht="6.75" customHeight="1"/>
    <row r="7" spans="2:5" s="28" customFormat="1" ht="17.25" customHeight="1">
      <c r="B7" s="28" t="s">
        <v>328</v>
      </c>
      <c r="C7" s="31"/>
    </row>
    <row r="8" spans="2:5" ht="6.75" customHeight="1"/>
    <row r="9" spans="2:5" ht="18" customHeight="1">
      <c r="B9" s="203" t="s">
        <v>311</v>
      </c>
      <c r="C9" s="204"/>
      <c r="D9" s="205"/>
      <c r="E9" s="32"/>
    </row>
    <row r="10" spans="2:5" ht="40.5" customHeight="1">
      <c r="B10" s="15" t="s">
        <v>312</v>
      </c>
      <c r="C10" s="15" t="s">
        <v>313</v>
      </c>
      <c r="D10" s="20" t="s">
        <v>314</v>
      </c>
      <c r="E10" s="29" t="s">
        <v>327</v>
      </c>
    </row>
    <row r="11" spans="2:5" ht="12.75">
      <c r="B11" s="27"/>
      <c r="C11" s="27"/>
      <c r="D11" s="21" t="s">
        <v>315</v>
      </c>
      <c r="E11" s="27"/>
    </row>
    <row r="12" spans="2:5" ht="12.75">
      <c r="B12" s="22"/>
      <c r="C12" s="22"/>
      <c r="D12" s="23" t="s">
        <v>316</v>
      </c>
      <c r="E12" s="22"/>
    </row>
    <row r="13" spans="2:5" ht="12.75">
      <c r="B13" s="24" t="s">
        <v>317</v>
      </c>
      <c r="C13" s="24" t="s">
        <v>318</v>
      </c>
      <c r="D13" s="25" t="s">
        <v>319</v>
      </c>
      <c r="E13" s="24" t="s">
        <v>276</v>
      </c>
    </row>
    <row r="14" spans="2:5" ht="12.75">
      <c r="B14" s="24" t="s">
        <v>320</v>
      </c>
      <c r="C14" s="24" t="s">
        <v>321</v>
      </c>
      <c r="D14" s="25" t="s">
        <v>322</v>
      </c>
      <c r="E14" s="24" t="s">
        <v>277</v>
      </c>
    </row>
    <row r="15" spans="2:5" ht="12.75">
      <c r="B15" s="24" t="s">
        <v>323</v>
      </c>
      <c r="C15" s="24" t="s">
        <v>324</v>
      </c>
      <c r="D15" s="25" t="s">
        <v>0</v>
      </c>
      <c r="E15" s="24" t="s">
        <v>278</v>
      </c>
    </row>
    <row r="16" spans="2:5" ht="12.75">
      <c r="B16" s="24">
        <v>2</v>
      </c>
      <c r="C16" s="24" t="s">
        <v>325</v>
      </c>
      <c r="D16" s="23" t="s">
        <v>326</v>
      </c>
      <c r="E16" s="24" t="s">
        <v>279</v>
      </c>
    </row>
    <row r="17" spans="1:4" ht="12.75">
      <c r="A17" s="5"/>
      <c r="B17" s="5"/>
      <c r="D17" s="28"/>
    </row>
  </sheetData>
  <mergeCells count="1">
    <mergeCell ref="B9:D9"/>
  </mergeCells>
  <printOptions horizontalCentered="1"/>
  <pageMargins left="0.23622047244094491" right="0.23622047244094491" top="0.15748031496062992" bottom="0.15748031496062992" header="0" footer="0"/>
  <pageSetup paperSize="9" scale="63" orientation="portrait" cellComments="asDisplayed" r:id="rId1"/>
  <headerFooter>
    <oddHeader>&amp;C&amp;"Calibri"&amp;10&amp;K000000 Internal&amp;1#_x000D_&amp;"Arialri"&amp;10&amp;K000000BG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52"/>
  <sheetViews>
    <sheetView showGridLines="0" view="pageBreakPreview" zoomScale="80" zoomScaleNormal="100" zoomScaleSheetLayoutView="80" workbookViewId="0">
      <selection activeCell="C3" sqref="C3"/>
    </sheetView>
  </sheetViews>
  <sheetFormatPr defaultColWidth="9.140625" defaultRowHeight="12.75"/>
  <cols>
    <col min="1" max="1" width="2.7109375" style="87" customWidth="1"/>
    <col min="2" max="2" width="12.28515625" style="4" customWidth="1"/>
    <col min="3" max="3" width="60.28515625" style="1" customWidth="1"/>
    <col min="4" max="4" width="7.5703125" style="2" customWidth="1"/>
    <col min="5" max="5" width="10.140625" style="2" customWidth="1"/>
    <col min="6" max="6" width="19" style="3" customWidth="1"/>
    <col min="7" max="16384" width="9.140625" style="1"/>
  </cols>
  <sheetData>
    <row r="1" spans="1:6" s="88" customFormat="1" ht="12">
      <c r="A1" s="87" t="s">
        <v>273</v>
      </c>
      <c r="B1" s="104" t="s">
        <v>454</v>
      </c>
      <c r="C1" s="93"/>
      <c r="D1" s="93"/>
      <c r="E1" s="89"/>
      <c r="F1" s="92"/>
    </row>
    <row r="2" spans="1:6" s="42" customFormat="1" ht="12">
      <c r="A2" s="87"/>
      <c r="B2" s="52" t="s">
        <v>62</v>
      </c>
      <c r="C2" s="105" t="s">
        <v>545</v>
      </c>
      <c r="D2" s="106" t="s">
        <v>546</v>
      </c>
      <c r="E2" s="50"/>
      <c r="F2" s="51"/>
    </row>
    <row r="3" spans="1:6" s="42" customFormat="1" ht="25.5">
      <c r="A3" s="87"/>
      <c r="B3" s="52" t="s">
        <v>63</v>
      </c>
      <c r="C3" s="107" t="s">
        <v>548</v>
      </c>
      <c r="D3" s="99"/>
      <c r="E3" s="50"/>
      <c r="F3" s="51"/>
    </row>
    <row r="4" spans="1:6" s="42" customFormat="1" ht="24">
      <c r="A4" s="87"/>
      <c r="B4" s="52" t="s">
        <v>64</v>
      </c>
      <c r="C4" s="100" t="s">
        <v>547</v>
      </c>
      <c r="D4" s="99"/>
      <c r="E4" s="50"/>
      <c r="F4" s="51"/>
    </row>
    <row r="5" spans="1:6" s="42" customFormat="1" ht="33.75">
      <c r="A5" s="87"/>
      <c r="B5" s="53" t="s">
        <v>65</v>
      </c>
      <c r="C5" s="40" t="s">
        <v>66</v>
      </c>
      <c r="D5" s="43" t="s">
        <v>67</v>
      </c>
      <c r="E5" s="44" t="s">
        <v>280</v>
      </c>
      <c r="F5" s="46"/>
    </row>
    <row r="6" spans="1:6" ht="32.25" customHeight="1">
      <c r="B6" s="206" t="s">
        <v>70</v>
      </c>
      <c r="C6" s="207"/>
      <c r="D6" s="207"/>
      <c r="E6" s="207"/>
    </row>
    <row r="7" spans="1:6" s="88" customFormat="1" ht="20.25">
      <c r="A7" s="87">
        <v>6</v>
      </c>
      <c r="B7" s="108"/>
      <c r="C7" s="109"/>
      <c r="D7" s="89"/>
      <c r="E7" s="89"/>
      <c r="F7" s="92" t="s">
        <v>455</v>
      </c>
    </row>
    <row r="8" spans="1:6" ht="20.25">
      <c r="B8" s="208" t="s">
        <v>71</v>
      </c>
      <c r="C8" s="209"/>
    </row>
    <row r="9" spans="1:6" ht="9" customHeight="1">
      <c r="B9" s="101"/>
    </row>
    <row r="10" spans="1:6" ht="9" customHeight="1">
      <c r="B10" s="101"/>
    </row>
    <row r="11" spans="1:6" ht="9" customHeight="1"/>
    <row r="12" spans="1:6" ht="38.25">
      <c r="B12" s="55"/>
      <c r="C12" s="102"/>
      <c r="D12" s="110" t="s">
        <v>59</v>
      </c>
      <c r="E12" s="33" t="s">
        <v>72</v>
      </c>
      <c r="F12" s="54" t="s">
        <v>73</v>
      </c>
    </row>
    <row r="13" spans="1:6" s="117" customFormat="1" ht="16.5">
      <c r="A13" s="111"/>
      <c r="B13" s="112"/>
      <c r="C13" s="113"/>
      <c r="D13" s="114"/>
      <c r="E13" s="115"/>
      <c r="F13" s="116" t="s">
        <v>281</v>
      </c>
    </row>
    <row r="14" spans="1:6">
      <c r="B14" s="56"/>
      <c r="C14" s="13"/>
      <c r="D14" s="118"/>
      <c r="E14" s="14"/>
      <c r="F14" s="65" t="s">
        <v>331</v>
      </c>
    </row>
    <row r="15" spans="1:6" ht="31.5">
      <c r="A15" s="87" t="s">
        <v>369</v>
      </c>
      <c r="B15" s="119" t="s">
        <v>331</v>
      </c>
      <c r="C15" s="120" t="s">
        <v>74</v>
      </c>
      <c r="D15" s="121" t="s">
        <v>75</v>
      </c>
      <c r="E15" s="84"/>
      <c r="F15" s="122">
        <f>SUM(F16:F18)</f>
        <v>618833</v>
      </c>
    </row>
    <row r="16" spans="1:6" ht="41.25">
      <c r="A16" s="87" t="s">
        <v>370</v>
      </c>
      <c r="B16" s="119" t="s">
        <v>332</v>
      </c>
      <c r="C16" s="123" t="s">
        <v>76</v>
      </c>
      <c r="D16" s="124" t="s">
        <v>270</v>
      </c>
      <c r="E16" s="84"/>
      <c r="F16" s="125">
        <v>27701</v>
      </c>
    </row>
    <row r="17" spans="1:6" ht="41.25">
      <c r="A17" s="87" t="s">
        <v>371</v>
      </c>
      <c r="B17" s="119" t="s">
        <v>333</v>
      </c>
      <c r="C17" s="126" t="s">
        <v>77</v>
      </c>
      <c r="D17" s="127" t="s">
        <v>271</v>
      </c>
      <c r="E17" s="67"/>
      <c r="F17" s="125">
        <v>452121</v>
      </c>
    </row>
    <row r="18" spans="1:6" ht="41.25">
      <c r="A18" s="87" t="s">
        <v>372</v>
      </c>
      <c r="B18" s="119" t="s">
        <v>334</v>
      </c>
      <c r="C18" s="126" t="s">
        <v>78</v>
      </c>
      <c r="D18" s="127" t="s">
        <v>272</v>
      </c>
      <c r="E18" s="68">
        <v>5</v>
      </c>
      <c r="F18" s="125">
        <v>139011</v>
      </c>
    </row>
    <row r="19" spans="1:6" ht="20.25">
      <c r="A19" s="87" t="s">
        <v>373</v>
      </c>
      <c r="B19" s="119" t="s">
        <v>335</v>
      </c>
      <c r="C19" s="128" t="s">
        <v>79</v>
      </c>
      <c r="D19" s="127" t="s">
        <v>80</v>
      </c>
      <c r="E19" s="129"/>
      <c r="F19" s="122">
        <f>SUM(F20:F23)</f>
        <v>3</v>
      </c>
    </row>
    <row r="20" spans="1:6" ht="20.25">
      <c r="A20" s="87" t="s">
        <v>374</v>
      </c>
      <c r="B20" s="119" t="s">
        <v>336</v>
      </c>
      <c r="C20" s="130" t="s">
        <v>81</v>
      </c>
      <c r="D20" s="127" t="s">
        <v>80</v>
      </c>
      <c r="E20" s="129">
        <v>10</v>
      </c>
      <c r="F20" s="125">
        <v>0</v>
      </c>
    </row>
    <row r="21" spans="1:6" ht="20.25">
      <c r="A21" s="87" t="s">
        <v>375</v>
      </c>
      <c r="B21" s="119" t="s">
        <v>337</v>
      </c>
      <c r="C21" s="130" t="s">
        <v>82</v>
      </c>
      <c r="D21" s="127" t="s">
        <v>83</v>
      </c>
      <c r="E21" s="129">
        <v>4</v>
      </c>
      <c r="F21" s="125">
        <v>3</v>
      </c>
    </row>
    <row r="22" spans="1:6" ht="41.25">
      <c r="A22" s="87" t="s">
        <v>376</v>
      </c>
      <c r="B22" s="119" t="s">
        <v>338</v>
      </c>
      <c r="C22" s="130" t="s">
        <v>84</v>
      </c>
      <c r="D22" s="127" t="s">
        <v>267</v>
      </c>
      <c r="E22" s="129">
        <v>4</v>
      </c>
      <c r="F22" s="125">
        <v>0</v>
      </c>
    </row>
    <row r="23" spans="1:6" ht="41.25">
      <c r="A23" s="87" t="s">
        <v>377</v>
      </c>
      <c r="B23" s="119" t="s">
        <v>340</v>
      </c>
      <c r="C23" s="130" t="s">
        <v>85</v>
      </c>
      <c r="D23" s="127" t="s">
        <v>268</v>
      </c>
      <c r="E23" s="129">
        <v>4</v>
      </c>
      <c r="F23" s="125">
        <v>0</v>
      </c>
    </row>
    <row r="24" spans="1:6" ht="25.5" customHeight="1">
      <c r="A24" s="87" t="s">
        <v>461</v>
      </c>
      <c r="B24" s="119" t="s">
        <v>387</v>
      </c>
      <c r="C24" s="71" t="s">
        <v>3</v>
      </c>
      <c r="D24" s="127" t="s">
        <v>86</v>
      </c>
      <c r="E24" s="131">
        <v>4</v>
      </c>
      <c r="F24" s="122">
        <f>SUM(F25:F27)</f>
        <v>0</v>
      </c>
    </row>
    <row r="25" spans="1:6" ht="20.25">
      <c r="A25" s="87" t="s">
        <v>462</v>
      </c>
      <c r="B25" s="119" t="s">
        <v>388</v>
      </c>
      <c r="C25" s="72" t="s">
        <v>82</v>
      </c>
      <c r="D25" s="127" t="s">
        <v>83</v>
      </c>
      <c r="E25" s="131">
        <v>4</v>
      </c>
      <c r="F25" s="125">
        <v>0</v>
      </c>
    </row>
    <row r="26" spans="1:6" ht="41.25">
      <c r="A26" s="87" t="s">
        <v>463</v>
      </c>
      <c r="B26" s="119" t="s">
        <v>389</v>
      </c>
      <c r="C26" s="72" t="s">
        <v>84</v>
      </c>
      <c r="D26" s="127" t="s">
        <v>267</v>
      </c>
      <c r="E26" s="131">
        <v>4</v>
      </c>
      <c r="F26" s="125">
        <v>0</v>
      </c>
    </row>
    <row r="27" spans="1:6" ht="41.25">
      <c r="A27" s="87" t="s">
        <v>464</v>
      </c>
      <c r="B27" s="119" t="s">
        <v>390</v>
      </c>
      <c r="C27" s="72" t="s">
        <v>85</v>
      </c>
      <c r="D27" s="127" t="s">
        <v>268</v>
      </c>
      <c r="E27" s="131">
        <v>4</v>
      </c>
      <c r="F27" s="125">
        <v>0</v>
      </c>
    </row>
    <row r="28" spans="1:6" ht="41.25">
      <c r="A28" s="87" t="s">
        <v>378</v>
      </c>
      <c r="B28" s="119" t="s">
        <v>341</v>
      </c>
      <c r="C28" s="132" t="s">
        <v>87</v>
      </c>
      <c r="D28" s="127" t="s">
        <v>88</v>
      </c>
      <c r="E28" s="73">
        <v>4</v>
      </c>
      <c r="F28" s="122">
        <f>SUM(F29:F30)</f>
        <v>318</v>
      </c>
    </row>
    <row r="29" spans="1:6" ht="41.25">
      <c r="A29" s="87" t="s">
        <v>380</v>
      </c>
      <c r="B29" s="119" t="s">
        <v>343</v>
      </c>
      <c r="C29" s="130" t="s">
        <v>84</v>
      </c>
      <c r="D29" s="127" t="s">
        <v>267</v>
      </c>
      <c r="E29" s="73">
        <v>4</v>
      </c>
      <c r="F29" s="125">
        <v>318</v>
      </c>
    </row>
    <row r="30" spans="1:6" ht="41.25">
      <c r="A30" s="87" t="s">
        <v>381</v>
      </c>
      <c r="B30" s="119" t="s">
        <v>344</v>
      </c>
      <c r="C30" s="130" t="s">
        <v>85</v>
      </c>
      <c r="D30" s="127" t="s">
        <v>268</v>
      </c>
      <c r="E30" s="73">
        <v>4</v>
      </c>
      <c r="F30" s="125">
        <v>0</v>
      </c>
    </row>
    <row r="31" spans="1:6" ht="41.25">
      <c r="A31" s="87" t="s">
        <v>478</v>
      </c>
      <c r="B31" s="119" t="s">
        <v>391</v>
      </c>
      <c r="C31" s="132" t="s">
        <v>1</v>
      </c>
      <c r="D31" s="127" t="s">
        <v>89</v>
      </c>
      <c r="E31" s="129">
        <v>4</v>
      </c>
      <c r="F31" s="122">
        <f>SUM(F32:F34)</f>
        <v>137513</v>
      </c>
    </row>
    <row r="32" spans="1:6" ht="22.5" customHeight="1">
      <c r="A32" s="87" t="s">
        <v>479</v>
      </c>
      <c r="B32" s="119" t="s">
        <v>392</v>
      </c>
      <c r="C32" s="123" t="s">
        <v>82</v>
      </c>
      <c r="D32" s="127" t="s">
        <v>83</v>
      </c>
      <c r="E32" s="129">
        <v>4</v>
      </c>
      <c r="F32" s="125">
        <v>9275</v>
      </c>
    </row>
    <row r="33" spans="1:6" ht="41.25">
      <c r="A33" s="87" t="s">
        <v>480</v>
      </c>
      <c r="B33" s="119" t="s">
        <v>393</v>
      </c>
      <c r="C33" s="123" t="s">
        <v>84</v>
      </c>
      <c r="D33" s="127" t="s">
        <v>267</v>
      </c>
      <c r="E33" s="129">
        <v>4</v>
      </c>
      <c r="F33" s="125">
        <v>128238</v>
      </c>
    </row>
    <row r="34" spans="1:6" ht="41.25">
      <c r="A34" s="87" t="s">
        <v>481</v>
      </c>
      <c r="B34" s="119" t="s">
        <v>394</v>
      </c>
      <c r="C34" s="123" t="s">
        <v>85</v>
      </c>
      <c r="D34" s="127" t="s">
        <v>268</v>
      </c>
      <c r="E34" s="129">
        <v>4</v>
      </c>
      <c r="F34" s="125">
        <v>0</v>
      </c>
    </row>
    <row r="35" spans="1:6" ht="33">
      <c r="A35" s="87" t="s">
        <v>482</v>
      </c>
      <c r="B35" s="119" t="s">
        <v>395</v>
      </c>
      <c r="C35" s="132" t="s">
        <v>4</v>
      </c>
      <c r="D35" s="127" t="s">
        <v>90</v>
      </c>
      <c r="E35" s="129">
        <v>4</v>
      </c>
      <c r="F35" s="122">
        <f>SUM(F36:F37)</f>
        <v>2950504</v>
      </c>
    </row>
    <row r="36" spans="1:6" ht="41.25">
      <c r="A36" s="87" t="s">
        <v>483</v>
      </c>
      <c r="B36" s="119" t="s">
        <v>396</v>
      </c>
      <c r="C36" s="123" t="s">
        <v>84</v>
      </c>
      <c r="D36" s="127" t="s">
        <v>267</v>
      </c>
      <c r="E36" s="129">
        <v>4</v>
      </c>
      <c r="F36" s="125">
        <v>798884</v>
      </c>
    </row>
    <row r="37" spans="1:6" ht="41.25">
      <c r="A37" s="87" t="s">
        <v>484</v>
      </c>
      <c r="B37" s="119" t="s">
        <v>397</v>
      </c>
      <c r="C37" s="123" t="s">
        <v>85</v>
      </c>
      <c r="D37" s="127" t="s">
        <v>268</v>
      </c>
      <c r="E37" s="129">
        <v>4</v>
      </c>
      <c r="F37" s="125">
        <f>2151620</f>
        <v>2151620</v>
      </c>
    </row>
    <row r="38" spans="1:6" ht="30.75" customHeight="1">
      <c r="A38" s="87" t="s">
        <v>496</v>
      </c>
      <c r="B38" s="119" t="s">
        <v>355</v>
      </c>
      <c r="C38" s="71" t="s">
        <v>91</v>
      </c>
      <c r="D38" s="127" t="s">
        <v>269</v>
      </c>
      <c r="E38" s="129">
        <v>11</v>
      </c>
      <c r="F38" s="125">
        <v>0</v>
      </c>
    </row>
    <row r="39" spans="1:6" ht="39" customHeight="1">
      <c r="A39" s="87" t="s">
        <v>497</v>
      </c>
      <c r="B39" s="119" t="s">
        <v>356</v>
      </c>
      <c r="C39" s="69" t="s">
        <v>92</v>
      </c>
      <c r="D39" s="127" t="s">
        <v>93</v>
      </c>
      <c r="E39" s="129"/>
      <c r="F39" s="125">
        <v>0</v>
      </c>
    </row>
    <row r="40" spans="1:6" ht="30.75" customHeight="1">
      <c r="A40" s="87" t="s">
        <v>494</v>
      </c>
      <c r="B40" s="119" t="s">
        <v>357</v>
      </c>
      <c r="C40" s="69" t="s">
        <v>282</v>
      </c>
      <c r="D40" s="127" t="s">
        <v>283</v>
      </c>
      <c r="E40" s="129">
        <v>40</v>
      </c>
      <c r="F40" s="125">
        <v>0</v>
      </c>
    </row>
    <row r="41" spans="1:6" ht="31.5" customHeight="1">
      <c r="A41" s="87" t="s">
        <v>491</v>
      </c>
      <c r="B41" s="119" t="s">
        <v>358</v>
      </c>
      <c r="C41" s="132" t="s">
        <v>94</v>
      </c>
      <c r="D41" s="133"/>
      <c r="E41" s="129"/>
      <c r="F41" s="122">
        <f>SUM(F42:F43)</f>
        <v>34463</v>
      </c>
    </row>
    <row r="42" spans="1:6" ht="34.5" customHeight="1">
      <c r="A42" s="87" t="s">
        <v>492</v>
      </c>
      <c r="B42" s="119" t="s">
        <v>359</v>
      </c>
      <c r="C42" s="123" t="s">
        <v>95</v>
      </c>
      <c r="D42" s="127" t="s">
        <v>366</v>
      </c>
      <c r="E42" s="129" t="s">
        <v>96</v>
      </c>
      <c r="F42" s="125">
        <v>34463</v>
      </c>
    </row>
    <row r="43" spans="1:6" ht="27.75" customHeight="1">
      <c r="A43" s="87" t="s">
        <v>493</v>
      </c>
      <c r="B43" s="119" t="s">
        <v>360</v>
      </c>
      <c r="C43" s="123" t="s">
        <v>97</v>
      </c>
      <c r="D43" s="127" t="s">
        <v>367</v>
      </c>
      <c r="E43" s="129" t="s">
        <v>96</v>
      </c>
      <c r="F43" s="125">
        <v>0</v>
      </c>
    </row>
    <row r="44" spans="1:6" ht="57.75">
      <c r="A44" s="87" t="s">
        <v>498</v>
      </c>
      <c r="B44" s="119" t="s">
        <v>361</v>
      </c>
      <c r="C44" s="132" t="s">
        <v>98</v>
      </c>
      <c r="D44" s="127" t="s">
        <v>99</v>
      </c>
      <c r="E44" s="129"/>
      <c r="F44" s="122">
        <f>SUM(F45:F46)</f>
        <v>7370</v>
      </c>
    </row>
    <row r="45" spans="1:6" ht="21.75" customHeight="1">
      <c r="A45" s="87" t="s">
        <v>499</v>
      </c>
      <c r="B45" s="119" t="s">
        <v>362</v>
      </c>
      <c r="C45" s="123" t="s">
        <v>61</v>
      </c>
      <c r="D45" s="127" t="s">
        <v>100</v>
      </c>
      <c r="E45" s="134"/>
      <c r="F45" s="125">
        <v>0</v>
      </c>
    </row>
    <row r="46" spans="1:6" ht="41.25">
      <c r="A46" s="87" t="s">
        <v>500</v>
      </c>
      <c r="B46" s="119" t="s">
        <v>363</v>
      </c>
      <c r="C46" s="123" t="s">
        <v>101</v>
      </c>
      <c r="D46" s="127" t="s">
        <v>368</v>
      </c>
      <c r="E46" s="129" t="s">
        <v>96</v>
      </c>
      <c r="F46" s="125">
        <v>7370</v>
      </c>
    </row>
    <row r="47" spans="1:6" ht="27" customHeight="1">
      <c r="A47" s="87" t="s">
        <v>501</v>
      </c>
      <c r="B47" s="119" t="s">
        <v>364</v>
      </c>
      <c r="C47" s="132" t="s">
        <v>102</v>
      </c>
      <c r="D47" s="127" t="s">
        <v>103</v>
      </c>
      <c r="E47" s="129"/>
      <c r="F47" s="122">
        <f>SUM(F48:F49)</f>
        <v>97</v>
      </c>
    </row>
    <row r="48" spans="1:6" ht="21.75" customHeight="1">
      <c r="A48" s="87" t="s">
        <v>502</v>
      </c>
      <c r="B48" s="119" t="s">
        <v>365</v>
      </c>
      <c r="C48" s="123" t="s">
        <v>104</v>
      </c>
      <c r="D48" s="127" t="s">
        <v>105</v>
      </c>
      <c r="E48" s="129"/>
      <c r="F48" s="125">
        <v>0</v>
      </c>
    </row>
    <row r="49" spans="1:6" ht="24.75" customHeight="1">
      <c r="A49" s="87" t="s">
        <v>503</v>
      </c>
      <c r="B49" s="119" t="s">
        <v>398</v>
      </c>
      <c r="C49" s="123" t="s">
        <v>106</v>
      </c>
      <c r="D49" s="127" t="s">
        <v>107</v>
      </c>
      <c r="E49" s="129"/>
      <c r="F49" s="125">
        <v>97</v>
      </c>
    </row>
    <row r="50" spans="1:6" ht="31.5" customHeight="1">
      <c r="A50" s="87" t="s">
        <v>504</v>
      </c>
      <c r="B50" s="119" t="s">
        <v>399</v>
      </c>
      <c r="C50" s="132" t="s">
        <v>108</v>
      </c>
      <c r="D50" s="127" t="s">
        <v>33</v>
      </c>
      <c r="E50" s="129"/>
      <c r="F50" s="125">
        <v>14861</v>
      </c>
    </row>
    <row r="51" spans="1:6" ht="30" customHeight="1">
      <c r="A51" s="87" t="s">
        <v>506</v>
      </c>
      <c r="B51" s="119" t="s">
        <v>400</v>
      </c>
      <c r="C51" s="74" t="s">
        <v>109</v>
      </c>
      <c r="D51" s="127" t="s">
        <v>34</v>
      </c>
      <c r="E51" s="129"/>
      <c r="F51" s="125">
        <v>0</v>
      </c>
    </row>
    <row r="52" spans="1:6" ht="33.75" customHeight="1">
      <c r="A52" s="87" t="s">
        <v>507</v>
      </c>
      <c r="B52" s="119" t="s">
        <v>401</v>
      </c>
      <c r="C52" s="135" t="s">
        <v>110</v>
      </c>
      <c r="D52" s="136" t="s">
        <v>111</v>
      </c>
      <c r="E52" s="137"/>
      <c r="F52" s="122">
        <f>F16+F17+F18+F20+F21+F22+F23+F25+F26+F27+F29+F30+F32+F33+F34+F36+F37+F38+F39+F40+F42+F43+F45+F46+F48+F49+F50+F51</f>
        <v>3763962</v>
      </c>
    </row>
  </sheetData>
  <mergeCells count="2">
    <mergeCell ref="B6:E6"/>
    <mergeCell ref="B8:C8"/>
  </mergeCells>
  <printOptions horizontalCentered="1"/>
  <pageMargins left="0.23622047244094491" right="0.23622047244094491" top="0.15748031496062992" bottom="0.15748031496062992" header="0" footer="0"/>
  <pageSetup paperSize="9" scale="53" orientation="portrait" cellComments="asDisplayed" r:id="rId1"/>
  <headerFooter>
    <oddHeader>&amp;C&amp;"Calibri"&amp;10&amp;K000000 Internal&amp;1#_x000D_&amp;"Arialri"&amp;10&amp;K000000BG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F45"/>
  <sheetViews>
    <sheetView showGridLines="0" view="pageBreakPreview" zoomScale="80" zoomScaleNormal="100" zoomScaleSheetLayoutView="80" workbookViewId="0">
      <selection activeCell="C3" sqref="C3"/>
    </sheetView>
  </sheetViews>
  <sheetFormatPr defaultColWidth="9.140625" defaultRowHeight="12.75"/>
  <cols>
    <col min="1" max="1" width="2.7109375" style="87" customWidth="1"/>
    <col min="2" max="2" width="12.28515625" style="4" customWidth="1"/>
    <col min="3" max="3" width="78" style="1" customWidth="1"/>
    <col min="4" max="4" width="10.5703125" style="1" customWidth="1"/>
    <col min="5" max="5" width="13.7109375" style="141" customWidth="1"/>
    <col min="6" max="6" width="19.7109375" style="1" customWidth="1"/>
    <col min="7" max="7" width="3.5703125" style="1" customWidth="1"/>
    <col min="8" max="16384" width="9.140625" style="1"/>
  </cols>
  <sheetData>
    <row r="1" spans="1:6" s="88" customFormat="1" ht="12">
      <c r="A1" s="87" t="s">
        <v>274</v>
      </c>
      <c r="B1" s="104" t="s">
        <v>454</v>
      </c>
      <c r="C1" s="93"/>
      <c r="D1" s="93"/>
      <c r="E1" s="138"/>
    </row>
    <row r="2" spans="1:6" s="42" customFormat="1" ht="12">
      <c r="A2" s="87"/>
      <c r="B2" s="52" t="s">
        <v>62</v>
      </c>
      <c r="C2" s="105" t="s">
        <v>545</v>
      </c>
      <c r="D2" s="106" t="s">
        <v>546</v>
      </c>
      <c r="E2" s="139"/>
    </row>
    <row r="3" spans="1:6" s="42" customFormat="1" ht="25.5">
      <c r="A3" s="87"/>
      <c r="B3" s="52" t="s">
        <v>63</v>
      </c>
      <c r="C3" s="107" t="s">
        <v>548</v>
      </c>
      <c r="D3" s="99"/>
      <c r="E3" s="139"/>
    </row>
    <row r="4" spans="1:6" s="42" customFormat="1" ht="24">
      <c r="A4" s="87"/>
      <c r="B4" s="52" t="s">
        <v>64</v>
      </c>
      <c r="C4" s="100" t="s">
        <v>547</v>
      </c>
      <c r="D4" s="99"/>
      <c r="E4" s="139"/>
    </row>
    <row r="5" spans="1:6" s="42" customFormat="1" ht="24">
      <c r="A5" s="87"/>
      <c r="B5" s="53" t="s">
        <v>65</v>
      </c>
      <c r="C5" s="40" t="s">
        <v>66</v>
      </c>
      <c r="D5" s="43" t="s">
        <v>67</v>
      </c>
      <c r="E5" s="44" t="s">
        <v>68</v>
      </c>
      <c r="F5" s="45" t="s">
        <v>69</v>
      </c>
    </row>
    <row r="6" spans="1:6" ht="32.25" customHeight="1">
      <c r="B6" s="206" t="s">
        <v>306</v>
      </c>
      <c r="C6" s="207"/>
      <c r="D6" s="140"/>
    </row>
    <row r="7" spans="1:6" s="88" customFormat="1" ht="11.25">
      <c r="A7" s="87">
        <v>6</v>
      </c>
      <c r="B7" s="142"/>
      <c r="E7" s="138"/>
      <c r="F7" s="88" t="s">
        <v>455</v>
      </c>
    </row>
    <row r="8" spans="1:6" ht="18">
      <c r="B8" s="210" t="s">
        <v>112</v>
      </c>
      <c r="C8" s="211"/>
    </row>
    <row r="9" spans="1:6" ht="3.6" customHeight="1">
      <c r="B9" s="57"/>
    </row>
    <row r="10" spans="1:6" ht="3.6" customHeight="1">
      <c r="B10" s="57"/>
    </row>
    <row r="11" spans="1:6" ht="3.6" customHeight="1">
      <c r="C11" s="57"/>
    </row>
    <row r="12" spans="1:6" ht="25.5">
      <c r="B12" s="212"/>
      <c r="C12" s="215"/>
      <c r="D12" s="110" t="s">
        <v>59</v>
      </c>
      <c r="E12" s="33" t="s">
        <v>72</v>
      </c>
      <c r="F12" s="63" t="s">
        <v>73</v>
      </c>
    </row>
    <row r="13" spans="1:6" ht="25.5">
      <c r="B13" s="213"/>
      <c r="C13" s="216"/>
      <c r="D13" s="114"/>
      <c r="E13" s="143"/>
      <c r="F13" s="64" t="s">
        <v>281</v>
      </c>
    </row>
    <row r="14" spans="1:6" ht="13.15" customHeight="1">
      <c r="B14" s="214"/>
      <c r="C14" s="217"/>
      <c r="D14" s="118"/>
      <c r="E14" s="19"/>
      <c r="F14" s="65" t="s">
        <v>331</v>
      </c>
    </row>
    <row r="15" spans="1:6" ht="41.25">
      <c r="A15" s="87" t="s">
        <v>369</v>
      </c>
      <c r="B15" s="119" t="s">
        <v>331</v>
      </c>
      <c r="C15" s="76" t="s">
        <v>60</v>
      </c>
      <c r="D15" s="124" t="s">
        <v>113</v>
      </c>
      <c r="E15" s="84">
        <v>8</v>
      </c>
      <c r="F15" s="122">
        <f>SUM(F16:F20)</f>
        <v>0</v>
      </c>
    </row>
    <row r="16" spans="1:6" ht="41.25">
      <c r="A16" s="87" t="s">
        <v>370</v>
      </c>
      <c r="B16" s="119" t="s">
        <v>332</v>
      </c>
      <c r="C16" s="70" t="s">
        <v>81</v>
      </c>
      <c r="D16" s="127" t="s">
        <v>114</v>
      </c>
      <c r="E16" s="129">
        <v>10</v>
      </c>
      <c r="F16" s="125">
        <v>0</v>
      </c>
    </row>
    <row r="17" spans="1:6" ht="20.25">
      <c r="A17" s="87" t="s">
        <v>371</v>
      </c>
      <c r="B17" s="119" t="s">
        <v>333</v>
      </c>
      <c r="C17" s="70" t="s">
        <v>115</v>
      </c>
      <c r="D17" s="127" t="s">
        <v>116</v>
      </c>
      <c r="E17" s="129">
        <v>8</v>
      </c>
      <c r="F17" s="125">
        <v>0</v>
      </c>
    </row>
    <row r="18" spans="1:6" ht="41.25">
      <c r="A18" s="87" t="s">
        <v>372</v>
      </c>
      <c r="B18" s="119" t="s">
        <v>334</v>
      </c>
      <c r="C18" s="70" t="s">
        <v>117</v>
      </c>
      <c r="D18" s="127" t="s">
        <v>23</v>
      </c>
      <c r="E18" s="129">
        <v>8</v>
      </c>
      <c r="F18" s="125">
        <v>0</v>
      </c>
    </row>
    <row r="19" spans="1:6" ht="24.75">
      <c r="A19" s="87" t="s">
        <v>373</v>
      </c>
      <c r="B19" s="119" t="s">
        <v>335</v>
      </c>
      <c r="C19" s="70" t="s">
        <v>118</v>
      </c>
      <c r="D19" s="127" t="s">
        <v>24</v>
      </c>
      <c r="E19" s="129">
        <v>8</v>
      </c>
      <c r="F19" s="125">
        <v>0</v>
      </c>
    </row>
    <row r="20" spans="1:6" ht="24.75">
      <c r="A20" s="87" t="s">
        <v>374</v>
      </c>
      <c r="B20" s="119" t="s">
        <v>336</v>
      </c>
      <c r="C20" s="70" t="s">
        <v>119</v>
      </c>
      <c r="D20" s="127" t="s">
        <v>25</v>
      </c>
      <c r="E20" s="129">
        <v>8</v>
      </c>
      <c r="F20" s="125">
        <v>0</v>
      </c>
    </row>
    <row r="21" spans="1:6" ht="33">
      <c r="A21" s="87" t="s">
        <v>375</v>
      </c>
      <c r="B21" s="119" t="s">
        <v>337</v>
      </c>
      <c r="C21" s="69" t="s">
        <v>120</v>
      </c>
      <c r="D21" s="127" t="s">
        <v>121</v>
      </c>
      <c r="E21" s="129">
        <v>8</v>
      </c>
      <c r="F21" s="122">
        <f>SUM(F22:F24)</f>
        <v>0</v>
      </c>
    </row>
    <row r="22" spans="1:6" ht="41.25">
      <c r="A22" s="87" t="s">
        <v>376</v>
      </c>
      <c r="B22" s="119" t="s">
        <v>338</v>
      </c>
      <c r="C22" s="70" t="s">
        <v>117</v>
      </c>
      <c r="D22" s="127" t="s">
        <v>23</v>
      </c>
      <c r="E22" s="129">
        <v>8</v>
      </c>
      <c r="F22" s="125">
        <v>0</v>
      </c>
    </row>
    <row r="23" spans="1:6" ht="24.75">
      <c r="A23" s="87" t="s">
        <v>377</v>
      </c>
      <c r="B23" s="119" t="s">
        <v>340</v>
      </c>
      <c r="C23" s="70" t="s">
        <v>118</v>
      </c>
      <c r="D23" s="127" t="s">
        <v>24</v>
      </c>
      <c r="E23" s="129">
        <v>8</v>
      </c>
      <c r="F23" s="125">
        <v>0</v>
      </c>
    </row>
    <row r="24" spans="1:6" ht="24.75">
      <c r="A24" s="87" t="s">
        <v>378</v>
      </c>
      <c r="B24" s="119" t="s">
        <v>341</v>
      </c>
      <c r="C24" s="70" t="s">
        <v>119</v>
      </c>
      <c r="D24" s="127" t="s">
        <v>25</v>
      </c>
      <c r="E24" s="129">
        <v>8</v>
      </c>
      <c r="F24" s="125">
        <v>0</v>
      </c>
    </row>
    <row r="25" spans="1:6" ht="24.75">
      <c r="A25" s="87" t="s">
        <v>379</v>
      </c>
      <c r="B25" s="119" t="s">
        <v>342</v>
      </c>
      <c r="C25" s="128" t="s">
        <v>284</v>
      </c>
      <c r="D25" s="127" t="s">
        <v>122</v>
      </c>
      <c r="E25" s="129">
        <v>8</v>
      </c>
      <c r="F25" s="122">
        <f>SUM(F26:F28)</f>
        <v>3405981</v>
      </c>
    </row>
    <row r="26" spans="1:6" ht="41.25">
      <c r="A26" s="87" t="s">
        <v>380</v>
      </c>
      <c r="B26" s="119" t="s">
        <v>343</v>
      </c>
      <c r="C26" s="130" t="s">
        <v>117</v>
      </c>
      <c r="D26" s="127" t="s">
        <v>23</v>
      </c>
      <c r="E26" s="129">
        <v>8</v>
      </c>
      <c r="F26" s="125">
        <v>3327553</v>
      </c>
    </row>
    <row r="27" spans="1:6" ht="24.75">
      <c r="A27" s="87" t="s">
        <v>381</v>
      </c>
      <c r="B27" s="119" t="s">
        <v>344</v>
      </c>
      <c r="C27" s="130" t="s">
        <v>118</v>
      </c>
      <c r="D27" s="127" t="s">
        <v>24</v>
      </c>
      <c r="E27" s="129">
        <v>8</v>
      </c>
      <c r="F27" s="125">
        <v>78428</v>
      </c>
    </row>
    <row r="28" spans="1:6" ht="24.75">
      <c r="A28" s="87" t="s">
        <v>382</v>
      </c>
      <c r="B28" s="119" t="s">
        <v>345</v>
      </c>
      <c r="C28" s="70" t="s">
        <v>119</v>
      </c>
      <c r="D28" s="127" t="s">
        <v>25</v>
      </c>
      <c r="E28" s="129">
        <v>8</v>
      </c>
      <c r="F28" s="125">
        <v>0</v>
      </c>
    </row>
    <row r="29" spans="1:6" ht="29.25" customHeight="1">
      <c r="A29" s="87" t="s">
        <v>383</v>
      </c>
      <c r="B29" s="119" t="s">
        <v>346</v>
      </c>
      <c r="C29" s="69" t="s">
        <v>91</v>
      </c>
      <c r="D29" s="127" t="s">
        <v>26</v>
      </c>
      <c r="E29" s="73">
        <v>11</v>
      </c>
      <c r="F29" s="125">
        <v>0</v>
      </c>
    </row>
    <row r="30" spans="1:6" ht="25.5">
      <c r="A30" s="87" t="s">
        <v>465</v>
      </c>
      <c r="B30" s="119" t="s">
        <v>347</v>
      </c>
      <c r="C30" s="69" t="s">
        <v>92</v>
      </c>
      <c r="D30" s="127" t="s">
        <v>123</v>
      </c>
      <c r="E30" s="73"/>
      <c r="F30" s="125">
        <v>0</v>
      </c>
    </row>
    <row r="31" spans="1:6" ht="33">
      <c r="A31" s="87" t="s">
        <v>466</v>
      </c>
      <c r="B31" s="119" t="s">
        <v>348</v>
      </c>
      <c r="C31" s="132" t="s">
        <v>124</v>
      </c>
      <c r="D31" s="127" t="s">
        <v>125</v>
      </c>
      <c r="E31" s="129">
        <v>43</v>
      </c>
      <c r="F31" s="122">
        <f>SUM(F32:F37)</f>
        <v>3856</v>
      </c>
    </row>
    <row r="32" spans="1:6" ht="41.25">
      <c r="A32" s="87" t="s">
        <v>467</v>
      </c>
      <c r="B32" s="119" t="s">
        <v>349</v>
      </c>
      <c r="C32" s="66" t="s">
        <v>126</v>
      </c>
      <c r="D32" s="127" t="s">
        <v>27</v>
      </c>
      <c r="E32" s="129">
        <v>43</v>
      </c>
      <c r="F32" s="125">
        <v>402</v>
      </c>
    </row>
    <row r="33" spans="1:6" ht="49.5">
      <c r="A33" s="87" t="s">
        <v>468</v>
      </c>
      <c r="B33" s="119" t="s">
        <v>350</v>
      </c>
      <c r="C33" s="66" t="s">
        <v>127</v>
      </c>
      <c r="D33" s="127" t="s">
        <v>28</v>
      </c>
      <c r="E33" s="129">
        <v>43</v>
      </c>
      <c r="F33" s="125">
        <v>0</v>
      </c>
    </row>
    <row r="34" spans="1:6" ht="30" customHeight="1">
      <c r="A34" s="87" t="s">
        <v>485</v>
      </c>
      <c r="B34" s="119" t="s">
        <v>351</v>
      </c>
      <c r="C34" s="66" t="s">
        <v>128</v>
      </c>
      <c r="D34" s="202" t="s">
        <v>549</v>
      </c>
      <c r="E34" s="129">
        <v>43</v>
      </c>
      <c r="F34" s="125">
        <v>0</v>
      </c>
    </row>
    <row r="35" spans="1:6" ht="24.75">
      <c r="A35" s="87" t="s">
        <v>486</v>
      </c>
      <c r="B35" s="119" t="s">
        <v>352</v>
      </c>
      <c r="C35" s="66" t="s">
        <v>129</v>
      </c>
      <c r="D35" s="127" t="s">
        <v>130</v>
      </c>
      <c r="E35" s="129">
        <v>43</v>
      </c>
      <c r="F35" s="125">
        <v>0</v>
      </c>
    </row>
    <row r="36" spans="1:6" ht="41.25">
      <c r="A36" s="87" t="s">
        <v>487</v>
      </c>
      <c r="B36" s="119" t="s">
        <v>353</v>
      </c>
      <c r="C36" s="123" t="s">
        <v>131</v>
      </c>
      <c r="D36" s="127" t="s">
        <v>29</v>
      </c>
      <c r="E36" s="129" t="s">
        <v>132</v>
      </c>
      <c r="F36" s="125">
        <v>3454</v>
      </c>
    </row>
    <row r="37" spans="1:6" ht="20.25">
      <c r="A37" s="87" t="s">
        <v>488</v>
      </c>
      <c r="B37" s="119" t="s">
        <v>354</v>
      </c>
      <c r="C37" s="123" t="s">
        <v>133</v>
      </c>
      <c r="D37" s="127" t="s">
        <v>134</v>
      </c>
      <c r="E37" s="129">
        <v>43</v>
      </c>
      <c r="F37" s="125">
        <v>0</v>
      </c>
    </row>
    <row r="38" spans="1:6" ht="20.25">
      <c r="A38" s="87" t="s">
        <v>496</v>
      </c>
      <c r="B38" s="119" t="s">
        <v>355</v>
      </c>
      <c r="C38" s="132" t="s">
        <v>135</v>
      </c>
      <c r="D38" s="127" t="s">
        <v>103</v>
      </c>
      <c r="E38" s="129"/>
      <c r="F38" s="122">
        <f>SUM(F39:F40)</f>
        <v>990</v>
      </c>
    </row>
    <row r="39" spans="1:6" ht="33">
      <c r="A39" s="87" t="s">
        <v>497</v>
      </c>
      <c r="B39" s="119" t="s">
        <v>356</v>
      </c>
      <c r="C39" s="123" t="s">
        <v>136</v>
      </c>
      <c r="D39" s="127" t="s">
        <v>105</v>
      </c>
      <c r="E39" s="129"/>
      <c r="F39" s="125">
        <v>990</v>
      </c>
    </row>
    <row r="40" spans="1:6" ht="49.5">
      <c r="A40" s="87" t="s">
        <v>494</v>
      </c>
      <c r="B40" s="119" t="s">
        <v>357</v>
      </c>
      <c r="C40" s="144" t="s">
        <v>137</v>
      </c>
      <c r="D40" s="127" t="s">
        <v>138</v>
      </c>
      <c r="E40" s="129"/>
      <c r="F40" s="125">
        <v>0</v>
      </c>
    </row>
    <row r="41" spans="1:6" ht="41.25">
      <c r="A41" s="87" t="s">
        <v>491</v>
      </c>
      <c r="B41" s="119" t="s">
        <v>358</v>
      </c>
      <c r="C41" s="128" t="s">
        <v>285</v>
      </c>
      <c r="D41" s="127" t="s">
        <v>30</v>
      </c>
      <c r="E41" s="129"/>
      <c r="F41" s="125">
        <v>0</v>
      </c>
    </row>
    <row r="42" spans="1:6" ht="24.75">
      <c r="A42" s="87" t="s">
        <v>492</v>
      </c>
      <c r="B42" s="119" t="s">
        <v>359</v>
      </c>
      <c r="C42" s="145" t="s">
        <v>139</v>
      </c>
      <c r="D42" s="127" t="s">
        <v>31</v>
      </c>
      <c r="E42" s="131"/>
      <c r="F42" s="125">
        <v>37360</v>
      </c>
    </row>
    <row r="43" spans="1:6" ht="49.5">
      <c r="A43" s="87" t="s">
        <v>493</v>
      </c>
      <c r="B43" s="119" t="s">
        <v>360</v>
      </c>
      <c r="C43" s="146" t="s">
        <v>140</v>
      </c>
      <c r="D43" s="147" t="s">
        <v>32</v>
      </c>
      <c r="E43" s="131"/>
      <c r="F43" s="125">
        <v>0</v>
      </c>
    </row>
    <row r="44" spans="1:6" ht="20.25">
      <c r="A44" s="87" t="s">
        <v>498</v>
      </c>
      <c r="B44" s="119" t="s">
        <v>361</v>
      </c>
      <c r="C44" s="148" t="s">
        <v>141</v>
      </c>
      <c r="D44" s="136" t="s">
        <v>142</v>
      </c>
      <c r="E44" s="137"/>
      <c r="F44" s="122">
        <f>F16+F17+F18+F19+F20+F22+F23+F24+F26+F27+F28+F29+F30+F32+F33+F34+F35+F36+F37+F39+F40+F41+F42+F43</f>
        <v>3448187</v>
      </c>
    </row>
    <row r="45" spans="1:6">
      <c r="B45" s="149"/>
    </row>
  </sheetData>
  <mergeCells count="4">
    <mergeCell ref="B6:C6"/>
    <mergeCell ref="B8:C8"/>
    <mergeCell ref="B12:B14"/>
    <mergeCell ref="C12:C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cellComments="asDisplayed" r:id="rId1"/>
  <headerFooter>
    <oddHeader>&amp;C&amp;"Calibri"&amp;10&amp;K000000 Internal&amp;1#_x000D_&amp;"Arialri"&amp;10&amp;K000000BG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F62"/>
  <sheetViews>
    <sheetView showGridLines="0" view="pageBreakPreview" zoomScale="80" zoomScaleNormal="100" zoomScaleSheetLayoutView="80" workbookViewId="0">
      <selection activeCell="C3" sqref="C3"/>
    </sheetView>
  </sheetViews>
  <sheetFormatPr defaultColWidth="9.140625" defaultRowHeight="12.75"/>
  <cols>
    <col min="1" max="1" width="2.7109375" style="87" customWidth="1"/>
    <col min="2" max="2" width="12.28515625" style="4" customWidth="1"/>
    <col min="3" max="3" width="70.28515625" style="58" customWidth="1"/>
    <col min="4" max="4" width="14.5703125" style="1" customWidth="1"/>
    <col min="5" max="5" width="9.42578125" style="1" customWidth="1"/>
    <col min="6" max="6" width="17.140625" style="1" customWidth="1"/>
    <col min="7" max="7" width="4" style="1" customWidth="1"/>
    <col min="8" max="16384" width="9.140625" style="1"/>
  </cols>
  <sheetData>
    <row r="1" spans="1:6" s="88" customFormat="1" ht="12">
      <c r="A1" s="87" t="s">
        <v>275</v>
      </c>
      <c r="B1" s="104" t="s">
        <v>454</v>
      </c>
      <c r="C1" s="93"/>
      <c r="D1" s="93"/>
    </row>
    <row r="2" spans="1:6" s="42" customFormat="1" ht="12">
      <c r="A2" s="87"/>
      <c r="B2" s="52" t="s">
        <v>62</v>
      </c>
      <c r="C2" s="105" t="s">
        <v>545</v>
      </c>
      <c r="D2" s="106" t="s">
        <v>546</v>
      </c>
    </row>
    <row r="3" spans="1:6" s="42" customFormat="1" ht="25.5">
      <c r="A3" s="87"/>
      <c r="B3" s="52" t="s">
        <v>63</v>
      </c>
      <c r="C3" s="107" t="s">
        <v>548</v>
      </c>
      <c r="D3" s="99"/>
    </row>
    <row r="4" spans="1:6" s="42" customFormat="1" ht="24">
      <c r="A4" s="87"/>
      <c r="B4" s="52" t="s">
        <v>64</v>
      </c>
      <c r="C4" s="100" t="s">
        <v>547</v>
      </c>
      <c r="D4" s="99"/>
    </row>
    <row r="5" spans="1:6" s="42" customFormat="1" ht="24">
      <c r="A5" s="87"/>
      <c r="B5" s="53" t="s">
        <v>65</v>
      </c>
      <c r="C5" s="40" t="s">
        <v>66</v>
      </c>
      <c r="D5" s="43" t="s">
        <v>67</v>
      </c>
      <c r="E5" s="44" t="s">
        <v>68</v>
      </c>
      <c r="F5" s="45" t="s">
        <v>69</v>
      </c>
    </row>
    <row r="6" spans="1:6" ht="32.25" customHeight="1">
      <c r="B6" s="218" t="s">
        <v>306</v>
      </c>
      <c r="C6" s="219"/>
    </row>
    <row r="7" spans="1:6" s="88" customFormat="1" ht="11.25">
      <c r="A7" s="87">
        <v>6</v>
      </c>
      <c r="B7" s="150"/>
      <c r="C7" s="91"/>
      <c r="F7" s="88" t="s">
        <v>455</v>
      </c>
    </row>
    <row r="8" spans="1:6" ht="18">
      <c r="B8" s="220" t="s">
        <v>143</v>
      </c>
      <c r="C8" s="221"/>
    </row>
    <row r="9" spans="1:6" ht="7.15" customHeight="1">
      <c r="B9" s="151"/>
    </row>
    <row r="10" spans="1:6" ht="7.15" customHeight="1">
      <c r="B10" s="151"/>
    </row>
    <row r="11" spans="1:6" ht="7.15" customHeight="1">
      <c r="C11" s="18"/>
      <c r="D11" s="9"/>
    </row>
    <row r="12" spans="1:6" ht="55.5" customHeight="1">
      <c r="B12" s="10"/>
      <c r="C12" s="103"/>
      <c r="D12" s="60" t="s">
        <v>59</v>
      </c>
      <c r="E12" s="33" t="s">
        <v>72</v>
      </c>
      <c r="F12" s="63" t="s">
        <v>73</v>
      </c>
    </row>
    <row r="13" spans="1:6" ht="17.45" customHeight="1">
      <c r="B13" s="11"/>
      <c r="C13" s="16"/>
      <c r="D13" s="61"/>
      <c r="E13" s="19"/>
      <c r="F13" s="65" t="s">
        <v>331</v>
      </c>
    </row>
    <row r="14" spans="1:6" ht="20.25">
      <c r="A14" s="87" t="s">
        <v>369</v>
      </c>
      <c r="B14" s="119" t="s">
        <v>331</v>
      </c>
      <c r="C14" s="152" t="s">
        <v>144</v>
      </c>
      <c r="D14" s="153" t="s">
        <v>145</v>
      </c>
      <c r="E14" s="84">
        <v>46</v>
      </c>
      <c r="F14" s="122">
        <f>SUM(F15:F16)</f>
        <v>76825</v>
      </c>
    </row>
    <row r="15" spans="1:6" ht="20.25">
      <c r="A15" s="87" t="s">
        <v>370</v>
      </c>
      <c r="B15" s="119" t="s">
        <v>332</v>
      </c>
      <c r="C15" s="154" t="s">
        <v>146</v>
      </c>
      <c r="D15" s="127" t="s">
        <v>147</v>
      </c>
      <c r="E15" s="84"/>
      <c r="F15" s="125">
        <v>76825</v>
      </c>
    </row>
    <row r="16" spans="1:6" ht="20.25">
      <c r="A16" s="87" t="s">
        <v>371</v>
      </c>
      <c r="B16" s="119" t="s">
        <v>333</v>
      </c>
      <c r="C16" s="66" t="s">
        <v>148</v>
      </c>
      <c r="D16" s="127" t="s">
        <v>7</v>
      </c>
      <c r="E16" s="129"/>
      <c r="F16" s="125">
        <v>0</v>
      </c>
    </row>
    <row r="17" spans="1:6" ht="24.75">
      <c r="A17" s="87" t="s">
        <v>372</v>
      </c>
      <c r="B17" s="119" t="s">
        <v>334</v>
      </c>
      <c r="C17" s="71" t="s">
        <v>149</v>
      </c>
      <c r="D17" s="127" t="s">
        <v>150</v>
      </c>
      <c r="E17" s="129">
        <v>46</v>
      </c>
      <c r="F17" s="125">
        <v>0</v>
      </c>
    </row>
    <row r="18" spans="1:6" ht="20.25">
      <c r="A18" s="87" t="s">
        <v>373</v>
      </c>
      <c r="B18" s="119" t="s">
        <v>335</v>
      </c>
      <c r="C18" s="71" t="s">
        <v>307</v>
      </c>
      <c r="D18" s="127" t="s">
        <v>8</v>
      </c>
      <c r="E18" s="73">
        <v>46</v>
      </c>
      <c r="F18" s="122">
        <f>SUM(F19:F20)</f>
        <v>0</v>
      </c>
    </row>
    <row r="19" spans="1:6" ht="24.75">
      <c r="A19" s="87" t="s">
        <v>374</v>
      </c>
      <c r="B19" s="119" t="s">
        <v>336</v>
      </c>
      <c r="C19" s="70" t="s">
        <v>151</v>
      </c>
      <c r="D19" s="127" t="s">
        <v>9</v>
      </c>
      <c r="E19" s="73"/>
      <c r="F19" s="125">
        <v>0</v>
      </c>
    </row>
    <row r="20" spans="1:6" ht="24.75" customHeight="1">
      <c r="A20" s="87" t="s">
        <v>375</v>
      </c>
      <c r="B20" s="119" t="s">
        <v>337</v>
      </c>
      <c r="C20" s="70" t="s">
        <v>152</v>
      </c>
      <c r="D20" s="127" t="s">
        <v>10</v>
      </c>
      <c r="E20" s="73"/>
      <c r="F20" s="125">
        <v>0</v>
      </c>
    </row>
    <row r="21" spans="1:6" ht="24.75">
      <c r="A21" s="87" t="s">
        <v>376</v>
      </c>
      <c r="B21" s="119" t="s">
        <v>338</v>
      </c>
      <c r="C21" s="69" t="s">
        <v>153</v>
      </c>
      <c r="D21" s="127" t="s">
        <v>11</v>
      </c>
      <c r="E21" s="73"/>
      <c r="F21" s="125"/>
    </row>
    <row r="22" spans="1:6" ht="20.25">
      <c r="A22" s="87" t="s">
        <v>377</v>
      </c>
      <c r="B22" s="119" t="s">
        <v>340</v>
      </c>
      <c r="C22" s="132" t="s">
        <v>154</v>
      </c>
      <c r="D22" s="127" t="s">
        <v>155</v>
      </c>
      <c r="E22" s="129">
        <v>46</v>
      </c>
      <c r="F22" s="122">
        <f>SUM(F24:F29)+SUM(F31:F33)+SUM(F35:F41)</f>
        <v>993</v>
      </c>
    </row>
    <row r="23" spans="1:6" ht="20.25">
      <c r="A23" s="87" t="s">
        <v>460</v>
      </c>
      <c r="B23" s="119" t="s">
        <v>402</v>
      </c>
      <c r="C23" s="66" t="s">
        <v>156</v>
      </c>
      <c r="D23" s="127" t="s">
        <v>157</v>
      </c>
      <c r="E23" s="129"/>
      <c r="F23" s="125">
        <v>0</v>
      </c>
    </row>
    <row r="24" spans="1:6" ht="20.25">
      <c r="A24" s="87" t="s">
        <v>378</v>
      </c>
      <c r="B24" s="119" t="s">
        <v>341</v>
      </c>
      <c r="C24" s="77" t="s">
        <v>94</v>
      </c>
      <c r="D24" s="127" t="s">
        <v>158</v>
      </c>
      <c r="E24" s="129"/>
      <c r="F24" s="125">
        <v>0</v>
      </c>
    </row>
    <row r="25" spans="1:6" ht="20.25">
      <c r="A25" s="87" t="s">
        <v>379</v>
      </c>
      <c r="B25" s="119" t="s">
        <v>342</v>
      </c>
      <c r="C25" s="77" t="s">
        <v>98</v>
      </c>
      <c r="D25" s="127" t="s">
        <v>159</v>
      </c>
      <c r="E25" s="129"/>
      <c r="F25" s="125">
        <v>0</v>
      </c>
    </row>
    <row r="26" spans="1:6" ht="25.5">
      <c r="A26" s="87" t="s">
        <v>380</v>
      </c>
      <c r="B26" s="119" t="s">
        <v>343</v>
      </c>
      <c r="C26" s="77" t="s">
        <v>160</v>
      </c>
      <c r="D26" s="155" t="s">
        <v>161</v>
      </c>
      <c r="E26" s="73"/>
      <c r="F26" s="125">
        <v>0</v>
      </c>
    </row>
    <row r="27" spans="1:6" ht="25.5">
      <c r="A27" s="87" t="s">
        <v>473</v>
      </c>
      <c r="B27" s="119" t="s">
        <v>403</v>
      </c>
      <c r="C27" s="79" t="s">
        <v>109</v>
      </c>
      <c r="D27" s="127" t="s">
        <v>162</v>
      </c>
      <c r="E27" s="129"/>
      <c r="F27" s="125">
        <v>0</v>
      </c>
    </row>
    <row r="28" spans="1:6" ht="25.5">
      <c r="A28" s="87" t="s">
        <v>474</v>
      </c>
      <c r="B28" s="119" t="s">
        <v>404</v>
      </c>
      <c r="C28" s="79" t="s">
        <v>308</v>
      </c>
      <c r="D28" s="155" t="s">
        <v>286</v>
      </c>
      <c r="E28" s="129"/>
      <c r="F28" s="125">
        <v>0</v>
      </c>
    </row>
    <row r="29" spans="1:6" ht="33">
      <c r="A29" s="87" t="s">
        <v>500</v>
      </c>
      <c r="B29" s="119" t="s">
        <v>363</v>
      </c>
      <c r="C29" s="79" t="s">
        <v>163</v>
      </c>
      <c r="D29" s="127" t="s">
        <v>12</v>
      </c>
      <c r="E29" s="156"/>
      <c r="F29" s="125">
        <v>0</v>
      </c>
    </row>
    <row r="30" spans="1:6" ht="41.25">
      <c r="A30" s="87" t="s">
        <v>501</v>
      </c>
      <c r="B30" s="119" t="s">
        <v>364</v>
      </c>
      <c r="C30" s="79" t="s">
        <v>164</v>
      </c>
      <c r="D30" s="127" t="s">
        <v>13</v>
      </c>
      <c r="E30" s="156"/>
      <c r="F30" s="125">
        <v>0</v>
      </c>
    </row>
    <row r="31" spans="1:6" ht="38.25">
      <c r="A31" s="87" t="s">
        <v>502</v>
      </c>
      <c r="B31" s="119" t="s">
        <v>365</v>
      </c>
      <c r="C31" s="157" t="s">
        <v>57</v>
      </c>
      <c r="D31" s="127" t="s">
        <v>14</v>
      </c>
      <c r="E31" s="156"/>
      <c r="F31" s="125">
        <v>0</v>
      </c>
    </row>
    <row r="32" spans="1:6" ht="38.25">
      <c r="A32" s="87" t="s">
        <v>503</v>
      </c>
      <c r="B32" s="119" t="s">
        <v>398</v>
      </c>
      <c r="C32" s="157" t="s">
        <v>58</v>
      </c>
      <c r="D32" s="127" t="s">
        <v>309</v>
      </c>
      <c r="E32" s="156"/>
      <c r="F32" s="125">
        <v>0</v>
      </c>
    </row>
    <row r="33" spans="1:6" ht="38.25">
      <c r="A33" s="87" t="s">
        <v>504</v>
      </c>
      <c r="B33" s="119" t="s">
        <v>399</v>
      </c>
      <c r="C33" s="79" t="s">
        <v>165</v>
      </c>
      <c r="D33" s="127" t="s">
        <v>310</v>
      </c>
      <c r="E33" s="156"/>
      <c r="F33" s="125">
        <v>0</v>
      </c>
    </row>
    <row r="34" spans="1:6" ht="20.25">
      <c r="A34" s="87" t="s">
        <v>475</v>
      </c>
      <c r="B34" s="119" t="s">
        <v>405</v>
      </c>
      <c r="C34" s="66" t="s">
        <v>166</v>
      </c>
      <c r="D34" s="155" t="s">
        <v>287</v>
      </c>
      <c r="E34" s="129"/>
      <c r="F34" s="122">
        <f>SUM(F35:F41)</f>
        <v>993</v>
      </c>
    </row>
    <row r="35" spans="1:6" ht="25.9" customHeight="1">
      <c r="A35" s="87" t="s">
        <v>381</v>
      </c>
      <c r="B35" s="119" t="s">
        <v>344</v>
      </c>
      <c r="C35" s="79" t="s">
        <v>167</v>
      </c>
      <c r="D35" s="127" t="s">
        <v>15</v>
      </c>
      <c r="E35" s="129"/>
      <c r="F35" s="125">
        <v>0</v>
      </c>
    </row>
    <row r="36" spans="1:6" ht="25.9" customHeight="1">
      <c r="A36" s="87" t="s">
        <v>382</v>
      </c>
      <c r="B36" s="119" t="s">
        <v>345</v>
      </c>
      <c r="C36" s="79" t="s">
        <v>168</v>
      </c>
      <c r="D36" s="127" t="s">
        <v>169</v>
      </c>
      <c r="E36" s="129"/>
      <c r="F36" s="125">
        <v>0</v>
      </c>
    </row>
    <row r="37" spans="1:6" ht="25.9" customHeight="1">
      <c r="A37" s="87" t="s">
        <v>383</v>
      </c>
      <c r="B37" s="119" t="s">
        <v>346</v>
      </c>
      <c r="C37" s="79" t="s">
        <v>170</v>
      </c>
      <c r="D37" s="127" t="s">
        <v>16</v>
      </c>
      <c r="E37" s="129"/>
      <c r="F37" s="125">
        <v>0</v>
      </c>
    </row>
    <row r="38" spans="1:6" ht="25.9" customHeight="1">
      <c r="A38" s="87" t="s">
        <v>476</v>
      </c>
      <c r="B38" s="119" t="s">
        <v>406</v>
      </c>
      <c r="C38" s="79" t="s">
        <v>171</v>
      </c>
      <c r="D38" s="127" t="s">
        <v>17</v>
      </c>
      <c r="E38" s="129"/>
      <c r="F38" s="125">
        <v>993</v>
      </c>
    </row>
    <row r="39" spans="1:6" ht="25.9" customHeight="1">
      <c r="A39" s="87" t="s">
        <v>477</v>
      </c>
      <c r="B39" s="119" t="s">
        <v>407</v>
      </c>
      <c r="C39" s="79" t="s">
        <v>172</v>
      </c>
      <c r="D39" s="155" t="s">
        <v>18</v>
      </c>
      <c r="E39" s="156"/>
      <c r="F39" s="125">
        <v>0</v>
      </c>
    </row>
    <row r="40" spans="1:6" ht="25.9" customHeight="1">
      <c r="A40" s="87" t="s">
        <v>466</v>
      </c>
      <c r="B40" s="119" t="s">
        <v>348</v>
      </c>
      <c r="C40" s="79" t="s">
        <v>109</v>
      </c>
      <c r="D40" s="127" t="s">
        <v>162</v>
      </c>
      <c r="E40" s="129"/>
      <c r="F40" s="125">
        <v>0</v>
      </c>
    </row>
    <row r="41" spans="1:6" ht="25.9" customHeight="1">
      <c r="A41" s="87" t="s">
        <v>467</v>
      </c>
      <c r="B41" s="119" t="s">
        <v>349</v>
      </c>
      <c r="C41" s="79" t="s">
        <v>2</v>
      </c>
      <c r="D41" s="155" t="s">
        <v>286</v>
      </c>
      <c r="E41" s="129"/>
      <c r="F41" s="125">
        <v>0</v>
      </c>
    </row>
    <row r="42" spans="1:6" ht="24.75" customHeight="1">
      <c r="A42" s="87" t="s">
        <v>468</v>
      </c>
      <c r="B42" s="119" t="s">
        <v>350</v>
      </c>
      <c r="C42" s="158" t="s">
        <v>173</v>
      </c>
      <c r="D42" s="127" t="s">
        <v>174</v>
      </c>
      <c r="E42" s="85"/>
      <c r="F42" s="125">
        <v>197797</v>
      </c>
    </row>
    <row r="43" spans="1:6" ht="23.25" customHeight="1">
      <c r="A43" s="87" t="s">
        <v>485</v>
      </c>
      <c r="B43" s="119" t="s">
        <v>351</v>
      </c>
      <c r="C43" s="158" t="s">
        <v>175</v>
      </c>
      <c r="D43" s="124" t="s">
        <v>19</v>
      </c>
      <c r="E43" s="85"/>
      <c r="F43" s="125">
        <v>0</v>
      </c>
    </row>
    <row r="44" spans="1:6" ht="23.25" customHeight="1">
      <c r="A44" s="87" t="s">
        <v>486</v>
      </c>
      <c r="B44" s="119" t="s">
        <v>352</v>
      </c>
      <c r="C44" s="158" t="s">
        <v>176</v>
      </c>
      <c r="D44" s="127" t="s">
        <v>177</v>
      </c>
      <c r="E44" s="129"/>
      <c r="F44" s="122">
        <f>SUM(F45:F46)</f>
        <v>9850</v>
      </c>
    </row>
    <row r="45" spans="1:6" ht="25.5">
      <c r="A45" s="87" t="s">
        <v>487</v>
      </c>
      <c r="B45" s="119" t="s">
        <v>353</v>
      </c>
      <c r="C45" s="66" t="s">
        <v>178</v>
      </c>
      <c r="D45" s="127" t="s">
        <v>20</v>
      </c>
      <c r="E45" s="129"/>
      <c r="F45" s="125">
        <v>0</v>
      </c>
    </row>
    <row r="46" spans="1:6" ht="20.25">
      <c r="A46" s="87" t="s">
        <v>488</v>
      </c>
      <c r="B46" s="119" t="s">
        <v>354</v>
      </c>
      <c r="C46" s="154" t="s">
        <v>179</v>
      </c>
      <c r="D46" s="127" t="s">
        <v>21</v>
      </c>
      <c r="E46" s="129"/>
      <c r="F46" s="125">
        <v>9850</v>
      </c>
    </row>
    <row r="47" spans="1:6" ht="22.9" customHeight="1">
      <c r="A47" s="87" t="s">
        <v>496</v>
      </c>
      <c r="B47" s="119" t="s">
        <v>355</v>
      </c>
      <c r="C47" s="71" t="s">
        <v>180</v>
      </c>
      <c r="D47" s="127" t="s">
        <v>22</v>
      </c>
      <c r="E47" s="73">
        <v>46</v>
      </c>
      <c r="F47" s="125">
        <v>0</v>
      </c>
    </row>
    <row r="48" spans="1:6" ht="25.5">
      <c r="A48" s="87" t="s">
        <v>497</v>
      </c>
      <c r="B48" s="119" t="s">
        <v>356</v>
      </c>
      <c r="C48" s="71" t="s">
        <v>181</v>
      </c>
      <c r="D48" s="127" t="s">
        <v>182</v>
      </c>
      <c r="E48" s="129">
        <v>2</v>
      </c>
      <c r="F48" s="125">
        <f>30310</f>
        <v>30310</v>
      </c>
    </row>
    <row r="49" spans="1:6" ht="20.25">
      <c r="A49" s="87" t="s">
        <v>494</v>
      </c>
      <c r="B49" s="119" t="s">
        <v>357</v>
      </c>
      <c r="C49" s="71" t="s">
        <v>183</v>
      </c>
      <c r="D49" s="127" t="s">
        <v>184</v>
      </c>
      <c r="E49" s="129"/>
      <c r="F49" s="125">
        <v>0</v>
      </c>
    </row>
    <row r="50" spans="1:6" ht="20.25">
      <c r="A50" s="87" t="s">
        <v>491</v>
      </c>
      <c r="B50" s="119" t="s">
        <v>358</v>
      </c>
      <c r="C50" s="71" t="s">
        <v>185</v>
      </c>
      <c r="D50" s="127" t="s">
        <v>186</v>
      </c>
      <c r="E50" s="129"/>
      <c r="F50" s="122">
        <f>SUM(F51:F52)</f>
        <v>0</v>
      </c>
    </row>
    <row r="51" spans="1:6" ht="20.25">
      <c r="A51" s="87" t="s">
        <v>492</v>
      </c>
      <c r="B51" s="119" t="s">
        <v>359</v>
      </c>
      <c r="C51" s="66" t="s">
        <v>154</v>
      </c>
      <c r="D51" s="127" t="s">
        <v>155</v>
      </c>
      <c r="E51" s="129">
        <v>46</v>
      </c>
      <c r="F51" s="125">
        <v>0</v>
      </c>
    </row>
    <row r="52" spans="1:6" ht="20.25">
      <c r="A52" s="87" t="s">
        <v>493</v>
      </c>
      <c r="B52" s="119" t="s">
        <v>360</v>
      </c>
      <c r="C52" s="86" t="s">
        <v>187</v>
      </c>
      <c r="D52" s="159"/>
      <c r="E52" s="160">
        <v>46</v>
      </c>
      <c r="F52" s="125">
        <v>0</v>
      </c>
    </row>
    <row r="53" spans="1:6" ht="20.25">
      <c r="A53" s="87" t="s">
        <v>498</v>
      </c>
      <c r="B53" s="119" t="s">
        <v>361</v>
      </c>
      <c r="C53" s="161" t="s">
        <v>188</v>
      </c>
      <c r="D53" s="136" t="s">
        <v>189</v>
      </c>
      <c r="E53" s="137">
        <v>46</v>
      </c>
      <c r="F53" s="122">
        <f>F15+F16+F19+F20+F24+F25+F26+F27+F29+F28+F31+F32+F33+F35+F36+F37+F38+F39+F40+F41+F42+F43+F45+F46+F47+F48+F49+F51+F52</f>
        <v>315775</v>
      </c>
    </row>
    <row r="54" spans="1:6" ht="20.25">
      <c r="A54" s="87" t="s">
        <v>499</v>
      </c>
      <c r="B54" s="119" t="s">
        <v>362</v>
      </c>
      <c r="C54" s="162" t="s">
        <v>190</v>
      </c>
      <c r="D54" s="136" t="s">
        <v>191</v>
      </c>
      <c r="E54" s="137"/>
      <c r="F54" s="122">
        <f>F53+'F_01.02'!F44</f>
        <v>3763962</v>
      </c>
    </row>
    <row r="55" spans="1:6" ht="20.25">
      <c r="B55" s="12"/>
      <c r="F55" s="163"/>
    </row>
    <row r="56" spans="1:6" ht="20.25">
      <c r="F56" s="163"/>
    </row>
    <row r="57" spans="1:6" ht="20.25">
      <c r="F57" s="163"/>
    </row>
    <row r="58" spans="1:6" ht="20.25">
      <c r="F58" s="163"/>
    </row>
    <row r="59" spans="1:6" ht="20.25">
      <c r="F59" s="163"/>
    </row>
    <row r="60" spans="1:6" ht="20.25">
      <c r="F60" s="163"/>
    </row>
    <row r="61" spans="1:6" ht="20.25">
      <c r="F61" s="163"/>
    </row>
    <row r="62" spans="1:6" ht="20.25">
      <c r="F62" s="163"/>
    </row>
  </sheetData>
  <mergeCells count="2">
    <mergeCell ref="B6:C6"/>
    <mergeCell ref="B8:C8"/>
  </mergeCells>
  <printOptions horizontalCentered="1"/>
  <pageMargins left="0.23622047244094491" right="0.23622047244094491" top="0.35433070866141736" bottom="0.15748031496062992" header="0" footer="0"/>
  <pageSetup paperSize="9" scale="65" orientation="portrait" cellComments="asDisplayed" r:id="rId1"/>
  <headerFooter>
    <oddHeader>&amp;C&amp;"Calibri"&amp;10&amp;K000000 Internal&amp;1#_x000D_&amp;"Arialri"&amp;10&amp;K000000BG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0"/>
  <sheetViews>
    <sheetView showGridLines="0" view="pageBreakPreview" zoomScaleNormal="100" zoomScaleSheetLayoutView="100" workbookViewId="0">
      <selection activeCell="C3" sqref="C3"/>
    </sheetView>
  </sheetViews>
  <sheetFormatPr defaultColWidth="9.140625" defaultRowHeight="12.75"/>
  <cols>
    <col min="1" max="1" width="2.7109375" style="87" customWidth="1"/>
    <col min="2" max="2" width="12.28515625" style="4" customWidth="1"/>
    <col min="3" max="3" width="64" style="59" customWidth="1"/>
    <col min="4" max="4" width="12.85546875" style="6" customWidth="1"/>
    <col min="5" max="5" width="12" style="4" customWidth="1"/>
    <col min="6" max="6" width="17.140625" style="6" customWidth="1"/>
    <col min="7" max="7" width="1.85546875" style="59" customWidth="1"/>
    <col min="8" max="16384" width="9.140625" style="59"/>
  </cols>
  <sheetData>
    <row r="1" spans="1:6" s="90" customFormat="1" ht="12">
      <c r="A1" s="87" t="s">
        <v>544</v>
      </c>
      <c r="B1" s="104" t="s">
        <v>454</v>
      </c>
      <c r="C1" s="93"/>
      <c r="D1" s="93"/>
      <c r="E1" s="94"/>
      <c r="F1" s="95"/>
    </row>
    <row r="2" spans="1:6" s="49" customFormat="1" ht="12">
      <c r="A2" s="87"/>
      <c r="B2" s="52" t="s">
        <v>62</v>
      </c>
      <c r="C2" s="105" t="s">
        <v>545</v>
      </c>
      <c r="D2" s="106" t="s">
        <v>546</v>
      </c>
      <c r="E2" s="47"/>
      <c r="F2" s="48"/>
    </row>
    <row r="3" spans="1:6" s="49" customFormat="1" ht="25.5">
      <c r="A3" s="87"/>
      <c r="B3" s="52" t="s">
        <v>63</v>
      </c>
      <c r="C3" s="107" t="s">
        <v>548</v>
      </c>
      <c r="D3" s="99"/>
      <c r="E3" s="47"/>
      <c r="F3" s="48"/>
    </row>
    <row r="4" spans="1:6" s="49" customFormat="1" ht="24">
      <c r="A4" s="87"/>
      <c r="B4" s="52" t="s">
        <v>64</v>
      </c>
      <c r="C4" s="100" t="s">
        <v>547</v>
      </c>
      <c r="D4" s="99"/>
      <c r="E4" s="47"/>
      <c r="F4" s="48"/>
    </row>
    <row r="5" spans="1:6" s="49" customFormat="1" ht="24">
      <c r="A5" s="87"/>
      <c r="B5" s="53" t="s">
        <v>65</v>
      </c>
      <c r="C5" s="40" t="s">
        <v>66</v>
      </c>
      <c r="D5" s="43" t="s">
        <v>67</v>
      </c>
      <c r="E5" s="44" t="s">
        <v>68</v>
      </c>
      <c r="F5" s="45" t="s">
        <v>69</v>
      </c>
    </row>
    <row r="6" spans="1:6" ht="32.25" customHeight="1">
      <c r="B6" s="222" t="s">
        <v>288</v>
      </c>
      <c r="C6" s="223"/>
    </row>
    <row r="7" spans="1:6" s="90" customFormat="1" ht="8.4499999999999993" customHeight="1">
      <c r="A7" s="87">
        <v>6</v>
      </c>
      <c r="B7" s="164"/>
      <c r="D7" s="95"/>
      <c r="E7" s="94"/>
      <c r="F7" s="95" t="s">
        <v>455</v>
      </c>
    </row>
    <row r="8" spans="1:6" ht="8.4499999999999993" customHeight="1">
      <c r="B8" s="165"/>
    </row>
    <row r="9" spans="1:6" ht="8.4499999999999993" customHeight="1">
      <c r="B9" s="165"/>
    </row>
    <row r="10" spans="1:6" ht="8.4499999999999993" customHeight="1">
      <c r="B10" s="165"/>
    </row>
    <row r="11" spans="1:6" ht="8.4499999999999993" customHeight="1">
      <c r="D11" s="7"/>
      <c r="E11" s="8"/>
      <c r="F11" s="7"/>
    </row>
    <row r="12" spans="1:6" ht="25.5">
      <c r="B12" s="55"/>
      <c r="C12" s="103"/>
      <c r="D12" s="110" t="s">
        <v>59</v>
      </c>
      <c r="E12" s="33" t="s">
        <v>72</v>
      </c>
      <c r="F12" s="62" t="s">
        <v>192</v>
      </c>
    </row>
    <row r="13" spans="1:6" ht="14.45" customHeight="1">
      <c r="B13" s="56"/>
      <c r="C13" s="16"/>
      <c r="D13" s="118"/>
      <c r="E13" s="17"/>
      <c r="F13" s="65" t="s">
        <v>331</v>
      </c>
    </row>
    <row r="14" spans="1:6" ht="24.75">
      <c r="A14" s="87" t="s">
        <v>369</v>
      </c>
      <c r="B14" s="166" t="s">
        <v>331</v>
      </c>
      <c r="C14" s="167" t="s">
        <v>193</v>
      </c>
      <c r="D14" s="168" t="s">
        <v>5</v>
      </c>
      <c r="E14" s="169">
        <v>16</v>
      </c>
      <c r="F14" s="170">
        <f>SUM(F15:F22)</f>
        <v>48685</v>
      </c>
    </row>
    <row r="15" spans="1:6" ht="26.45" customHeight="1">
      <c r="A15" s="87" t="s">
        <v>370</v>
      </c>
      <c r="B15" s="166" t="s">
        <v>332</v>
      </c>
      <c r="C15" s="171" t="s">
        <v>79</v>
      </c>
      <c r="D15" s="153" t="s">
        <v>6</v>
      </c>
      <c r="E15" s="84"/>
      <c r="F15" s="172">
        <v>0</v>
      </c>
    </row>
    <row r="16" spans="1:6" ht="33">
      <c r="A16" s="87" t="s">
        <v>456</v>
      </c>
      <c r="B16" s="166" t="s">
        <v>408</v>
      </c>
      <c r="C16" s="171" t="s">
        <v>3</v>
      </c>
      <c r="D16" s="153" t="s">
        <v>194</v>
      </c>
      <c r="E16" s="84"/>
      <c r="F16" s="172">
        <v>0</v>
      </c>
    </row>
    <row r="17" spans="1:6" ht="25.5">
      <c r="A17" s="87" t="s">
        <v>371</v>
      </c>
      <c r="B17" s="166" t="s">
        <v>333</v>
      </c>
      <c r="C17" s="171" t="s">
        <v>195</v>
      </c>
      <c r="D17" s="173" t="s">
        <v>196</v>
      </c>
      <c r="E17" s="129"/>
      <c r="F17" s="172">
        <v>0</v>
      </c>
    </row>
    <row r="18" spans="1:6" ht="33">
      <c r="A18" s="87" t="s">
        <v>457</v>
      </c>
      <c r="B18" s="166" t="s">
        <v>409</v>
      </c>
      <c r="C18" s="174" t="s">
        <v>1</v>
      </c>
      <c r="D18" s="173" t="s">
        <v>197</v>
      </c>
      <c r="E18" s="129"/>
      <c r="F18" s="172">
        <v>461</v>
      </c>
    </row>
    <row r="19" spans="1:6" ht="24.75">
      <c r="A19" s="87" t="s">
        <v>458</v>
      </c>
      <c r="B19" s="166" t="s">
        <v>410</v>
      </c>
      <c r="C19" s="174" t="s">
        <v>4</v>
      </c>
      <c r="D19" s="173" t="s">
        <v>198</v>
      </c>
      <c r="E19" s="129"/>
      <c r="F19" s="172">
        <v>48090</v>
      </c>
    </row>
    <row r="20" spans="1:6" ht="24" customHeight="1">
      <c r="A20" s="87" t="s">
        <v>375</v>
      </c>
      <c r="B20" s="166" t="s">
        <v>337</v>
      </c>
      <c r="C20" s="171" t="s">
        <v>199</v>
      </c>
      <c r="D20" s="173" t="s">
        <v>35</v>
      </c>
      <c r="E20" s="129"/>
      <c r="F20" s="172">
        <v>0</v>
      </c>
    </row>
    <row r="21" spans="1:6" ht="20.25">
      <c r="A21" s="87" t="s">
        <v>376</v>
      </c>
      <c r="B21" s="166" t="s">
        <v>338</v>
      </c>
      <c r="C21" s="175" t="s">
        <v>200</v>
      </c>
      <c r="D21" s="176" t="s">
        <v>36</v>
      </c>
      <c r="E21" s="131"/>
      <c r="F21" s="172">
        <v>0</v>
      </c>
    </row>
    <row r="22" spans="1:6" ht="24.75">
      <c r="A22" s="87" t="s">
        <v>459</v>
      </c>
      <c r="B22" s="166" t="s">
        <v>411</v>
      </c>
      <c r="C22" s="177" t="s">
        <v>201</v>
      </c>
      <c r="D22" s="176" t="s">
        <v>37</v>
      </c>
      <c r="E22" s="131"/>
      <c r="F22" s="172">
        <v>134</v>
      </c>
    </row>
    <row r="23" spans="1:6" ht="30" customHeight="1">
      <c r="A23" s="87" t="s">
        <v>377</v>
      </c>
      <c r="B23" s="166" t="s">
        <v>340</v>
      </c>
      <c r="C23" s="178" t="s">
        <v>289</v>
      </c>
      <c r="D23" s="173" t="s">
        <v>5</v>
      </c>
      <c r="E23" s="129">
        <v>16</v>
      </c>
      <c r="F23" s="170">
        <f>SUM(F24:F29)</f>
        <v>3830</v>
      </c>
    </row>
    <row r="24" spans="1:6" ht="22.9" customHeight="1">
      <c r="A24" s="87" t="s">
        <v>378</v>
      </c>
      <c r="B24" s="166" t="s">
        <v>341</v>
      </c>
      <c r="C24" s="171" t="s">
        <v>202</v>
      </c>
      <c r="D24" s="173" t="s">
        <v>6</v>
      </c>
      <c r="E24" s="129"/>
      <c r="F24" s="172">
        <v>0</v>
      </c>
    </row>
    <row r="25" spans="1:6" ht="25.5">
      <c r="A25" s="87" t="s">
        <v>379</v>
      </c>
      <c r="B25" s="166" t="s">
        <v>342</v>
      </c>
      <c r="C25" s="171" t="s">
        <v>203</v>
      </c>
      <c r="D25" s="173" t="s">
        <v>196</v>
      </c>
      <c r="E25" s="129"/>
      <c r="F25" s="172">
        <v>0</v>
      </c>
    </row>
    <row r="26" spans="1:6" ht="24.75">
      <c r="A26" s="87" t="s">
        <v>380</v>
      </c>
      <c r="B26" s="166" t="s">
        <v>343</v>
      </c>
      <c r="C26" s="174" t="s">
        <v>290</v>
      </c>
      <c r="D26" s="173" t="s">
        <v>204</v>
      </c>
      <c r="E26" s="129"/>
      <c r="F26" s="172">
        <v>3798</v>
      </c>
    </row>
    <row r="27" spans="1:6" ht="24" customHeight="1">
      <c r="A27" s="87" t="s">
        <v>381</v>
      </c>
      <c r="B27" s="166" t="s">
        <v>344</v>
      </c>
      <c r="C27" s="171" t="s">
        <v>205</v>
      </c>
      <c r="D27" s="173" t="s">
        <v>38</v>
      </c>
      <c r="E27" s="129"/>
      <c r="F27" s="172">
        <v>0</v>
      </c>
    </row>
    <row r="28" spans="1:6" ht="20.25">
      <c r="A28" s="87" t="s">
        <v>382</v>
      </c>
      <c r="B28" s="166" t="s">
        <v>345</v>
      </c>
      <c r="C28" s="179" t="s">
        <v>206</v>
      </c>
      <c r="D28" s="173" t="s">
        <v>39</v>
      </c>
      <c r="E28" s="129"/>
      <c r="F28" s="172">
        <v>31</v>
      </c>
    </row>
    <row r="29" spans="1:6" ht="27" customHeight="1">
      <c r="A29" s="87" t="s">
        <v>469</v>
      </c>
      <c r="B29" s="166" t="s">
        <v>412</v>
      </c>
      <c r="C29" s="179" t="s">
        <v>207</v>
      </c>
      <c r="D29" s="176" t="s">
        <v>40</v>
      </c>
      <c r="E29" s="129"/>
      <c r="F29" s="172">
        <v>1</v>
      </c>
    </row>
    <row r="30" spans="1:6" ht="20.25">
      <c r="A30" s="87" t="s">
        <v>383</v>
      </c>
      <c r="B30" s="166" t="s">
        <v>346</v>
      </c>
      <c r="C30" s="71" t="s">
        <v>208</v>
      </c>
      <c r="D30" s="173" t="s">
        <v>209</v>
      </c>
      <c r="E30" s="129"/>
      <c r="F30" s="180">
        <v>0</v>
      </c>
    </row>
    <row r="31" spans="1:6" ht="20.25">
      <c r="A31" s="87" t="s">
        <v>465</v>
      </c>
      <c r="B31" s="166" t="s">
        <v>347</v>
      </c>
      <c r="C31" s="178" t="s">
        <v>210</v>
      </c>
      <c r="D31" s="173" t="s">
        <v>41</v>
      </c>
      <c r="E31" s="129">
        <v>31</v>
      </c>
      <c r="F31" s="170">
        <f>SUM(F32:F35)</f>
        <v>23</v>
      </c>
    </row>
    <row r="32" spans="1:6" ht="23.45" customHeight="1">
      <c r="A32" s="87" t="s">
        <v>466</v>
      </c>
      <c r="B32" s="166" t="s">
        <v>348</v>
      </c>
      <c r="C32" s="171" t="s">
        <v>79</v>
      </c>
      <c r="D32" s="173" t="s">
        <v>42</v>
      </c>
      <c r="E32" s="129"/>
      <c r="F32" s="172">
        <v>0</v>
      </c>
    </row>
    <row r="33" spans="1:6" ht="23.45" customHeight="1">
      <c r="A33" s="87" t="s">
        <v>470</v>
      </c>
      <c r="B33" s="166" t="s">
        <v>413</v>
      </c>
      <c r="C33" s="171" t="s">
        <v>3</v>
      </c>
      <c r="D33" s="173" t="s">
        <v>43</v>
      </c>
      <c r="E33" s="129"/>
      <c r="F33" s="172">
        <v>0</v>
      </c>
    </row>
    <row r="34" spans="1:6" ht="30.6" customHeight="1">
      <c r="A34" s="87" t="s">
        <v>471</v>
      </c>
      <c r="B34" s="166" t="s">
        <v>414</v>
      </c>
      <c r="C34" s="174" t="s">
        <v>1</v>
      </c>
      <c r="D34" s="173" t="s">
        <v>44</v>
      </c>
      <c r="E34" s="129"/>
      <c r="F34" s="172">
        <v>23</v>
      </c>
    </row>
    <row r="35" spans="1:6" ht="25.5">
      <c r="A35" s="87" t="s">
        <v>472</v>
      </c>
      <c r="B35" s="166" t="s">
        <v>415</v>
      </c>
      <c r="C35" s="171" t="s">
        <v>211</v>
      </c>
      <c r="D35" s="173" t="s">
        <v>212</v>
      </c>
      <c r="E35" s="129"/>
      <c r="F35" s="172">
        <v>0</v>
      </c>
    </row>
    <row r="36" spans="1:6" ht="25.9" customHeight="1">
      <c r="A36" s="87" t="s">
        <v>485</v>
      </c>
      <c r="B36" s="166" t="s">
        <v>351</v>
      </c>
      <c r="C36" s="178" t="s">
        <v>213</v>
      </c>
      <c r="D36" s="173" t="s">
        <v>214</v>
      </c>
      <c r="E36" s="129">
        <v>22</v>
      </c>
      <c r="F36" s="180">
        <v>16293</v>
      </c>
    </row>
    <row r="37" spans="1:6" ht="25.9" customHeight="1">
      <c r="A37" s="87" t="s">
        <v>486</v>
      </c>
      <c r="B37" s="166" t="s">
        <v>352</v>
      </c>
      <c r="C37" s="178" t="s">
        <v>215</v>
      </c>
      <c r="D37" s="173" t="s">
        <v>214</v>
      </c>
      <c r="E37" s="129">
        <v>22</v>
      </c>
      <c r="F37" s="180">
        <v>2327</v>
      </c>
    </row>
    <row r="38" spans="1:6" ht="38.25">
      <c r="A38" s="87" t="s">
        <v>487</v>
      </c>
      <c r="B38" s="166" t="s">
        <v>353</v>
      </c>
      <c r="C38" s="181" t="s">
        <v>542</v>
      </c>
      <c r="D38" s="173" t="s">
        <v>45</v>
      </c>
      <c r="E38" s="129">
        <v>16</v>
      </c>
      <c r="F38" s="170">
        <f>SUM(F39:F42)</f>
        <v>0</v>
      </c>
    </row>
    <row r="39" spans="1:6" ht="25.5">
      <c r="A39" s="87" t="s">
        <v>489</v>
      </c>
      <c r="B39" s="166" t="s">
        <v>416</v>
      </c>
      <c r="C39" s="171" t="s">
        <v>1</v>
      </c>
      <c r="D39" s="173" t="s">
        <v>216</v>
      </c>
      <c r="E39" s="129"/>
      <c r="F39" s="172">
        <v>0</v>
      </c>
    </row>
    <row r="40" spans="1:6" ht="33">
      <c r="A40" s="87" t="s">
        <v>490</v>
      </c>
      <c r="B40" s="166" t="s">
        <v>417</v>
      </c>
      <c r="C40" s="171" t="s">
        <v>4</v>
      </c>
      <c r="D40" s="173" t="s">
        <v>217</v>
      </c>
      <c r="E40" s="129"/>
      <c r="F40" s="172">
        <v>0</v>
      </c>
    </row>
    <row r="41" spans="1:6" ht="24.75">
      <c r="A41" s="87" t="s">
        <v>494</v>
      </c>
      <c r="B41" s="166" t="s">
        <v>357</v>
      </c>
      <c r="C41" s="80" t="s">
        <v>284</v>
      </c>
      <c r="D41" s="173" t="s">
        <v>218</v>
      </c>
      <c r="E41" s="129"/>
      <c r="F41" s="172">
        <v>0</v>
      </c>
    </row>
    <row r="42" spans="1:6" ht="20.25">
      <c r="A42" s="87" t="s">
        <v>491</v>
      </c>
      <c r="B42" s="166" t="s">
        <v>358</v>
      </c>
      <c r="C42" s="80" t="s">
        <v>179</v>
      </c>
      <c r="D42" s="173"/>
      <c r="E42" s="129"/>
      <c r="F42" s="172">
        <v>0</v>
      </c>
    </row>
    <row r="43" spans="1:6" ht="33.6" customHeight="1">
      <c r="A43" s="87" t="s">
        <v>492</v>
      </c>
      <c r="B43" s="166" t="s">
        <v>359</v>
      </c>
      <c r="C43" s="182" t="s">
        <v>291</v>
      </c>
      <c r="D43" s="173" t="s">
        <v>46</v>
      </c>
      <c r="E43" s="129">
        <v>16</v>
      </c>
      <c r="F43" s="180">
        <v>1621</v>
      </c>
    </row>
    <row r="44" spans="1:6" ht="41.25">
      <c r="A44" s="87" t="s">
        <v>495</v>
      </c>
      <c r="B44" s="166" t="s">
        <v>418</v>
      </c>
      <c r="C44" s="181" t="s">
        <v>292</v>
      </c>
      <c r="D44" s="173" t="s">
        <v>47</v>
      </c>
      <c r="E44" s="129"/>
      <c r="F44" s="180">
        <v>0</v>
      </c>
    </row>
    <row r="45" spans="1:6" ht="41.25">
      <c r="A45" s="87" t="s">
        <v>493</v>
      </c>
      <c r="B45" s="166" t="s">
        <v>360</v>
      </c>
      <c r="C45" s="181" t="s">
        <v>293</v>
      </c>
      <c r="D45" s="173" t="s">
        <v>48</v>
      </c>
      <c r="E45" s="129" t="s">
        <v>219</v>
      </c>
      <c r="F45" s="180">
        <v>35</v>
      </c>
    </row>
    <row r="46" spans="1:6" ht="20.25">
      <c r="A46" s="87" t="s">
        <v>498</v>
      </c>
      <c r="B46" s="166" t="s">
        <v>361</v>
      </c>
      <c r="C46" s="181" t="s">
        <v>294</v>
      </c>
      <c r="D46" s="173" t="s">
        <v>49</v>
      </c>
      <c r="E46" s="129">
        <v>16</v>
      </c>
      <c r="F46" s="180">
        <v>0</v>
      </c>
    </row>
    <row r="47" spans="1:6" ht="20.25">
      <c r="A47" s="87" t="s">
        <v>499</v>
      </c>
      <c r="B47" s="166" t="s">
        <v>362</v>
      </c>
      <c r="C47" s="181" t="s">
        <v>295</v>
      </c>
      <c r="D47" s="173" t="s">
        <v>220</v>
      </c>
      <c r="E47" s="129"/>
      <c r="F47" s="180">
        <v>436</v>
      </c>
    </row>
    <row r="48" spans="1:6" ht="28.15" customHeight="1">
      <c r="B48" s="166" t="s">
        <v>363</v>
      </c>
      <c r="C48" s="181" t="s">
        <v>386</v>
      </c>
      <c r="D48" s="173" t="s">
        <v>384</v>
      </c>
      <c r="E48" s="183"/>
      <c r="F48" s="184">
        <v>0</v>
      </c>
    </row>
    <row r="49" spans="1:6" ht="25.5">
      <c r="A49" s="87" t="s">
        <v>501</v>
      </c>
      <c r="B49" s="166" t="s">
        <v>364</v>
      </c>
      <c r="C49" s="81" t="s">
        <v>543</v>
      </c>
      <c r="D49" s="173" t="s">
        <v>50</v>
      </c>
      <c r="E49" s="129">
        <v>45</v>
      </c>
      <c r="F49" s="185">
        <v>5</v>
      </c>
    </row>
    <row r="50" spans="1:6" ht="27.6" customHeight="1">
      <c r="A50" s="87" t="s">
        <v>502</v>
      </c>
      <c r="B50" s="166" t="s">
        <v>365</v>
      </c>
      <c r="C50" s="182" t="s">
        <v>221</v>
      </c>
      <c r="D50" s="173" t="s">
        <v>51</v>
      </c>
      <c r="E50" s="129">
        <v>45</v>
      </c>
      <c r="F50" s="185">
        <v>2523</v>
      </c>
    </row>
    <row r="51" spans="1:6" ht="27.6" customHeight="1">
      <c r="A51" s="87" t="s">
        <v>503</v>
      </c>
      <c r="B51" s="166" t="s">
        <v>398</v>
      </c>
      <c r="C51" s="186" t="s">
        <v>222</v>
      </c>
      <c r="D51" s="173" t="s">
        <v>51</v>
      </c>
      <c r="E51" s="131">
        <v>45</v>
      </c>
      <c r="F51" s="187">
        <v>5374</v>
      </c>
    </row>
    <row r="52" spans="1:6" ht="27.6" customHeight="1">
      <c r="A52" s="87" t="s">
        <v>505</v>
      </c>
      <c r="B52" s="166" t="s">
        <v>419</v>
      </c>
      <c r="C52" s="188" t="s">
        <v>296</v>
      </c>
      <c r="D52" s="189"/>
      <c r="E52" s="137"/>
      <c r="F52" s="170">
        <f>F14-F23-F30+F31+F36-F37+F38+F43+F44+F45+F46+F47+F48+F49+F50-F51</f>
        <v>58090</v>
      </c>
    </row>
    <row r="53" spans="1:6" ht="27.6" customHeight="1">
      <c r="A53" s="87" t="s">
        <v>504</v>
      </c>
      <c r="B53" s="166" t="s">
        <v>399</v>
      </c>
      <c r="C53" s="190" t="s">
        <v>223</v>
      </c>
      <c r="D53" s="153"/>
      <c r="E53" s="84"/>
      <c r="F53" s="170">
        <f>F54+F55</f>
        <v>16959</v>
      </c>
    </row>
    <row r="54" spans="1:6" ht="27.6" customHeight="1">
      <c r="A54" s="87" t="s">
        <v>506</v>
      </c>
      <c r="B54" s="166" t="s">
        <v>400</v>
      </c>
      <c r="C54" s="174" t="s">
        <v>224</v>
      </c>
      <c r="D54" s="173" t="s">
        <v>225</v>
      </c>
      <c r="E54" s="129">
        <v>44</v>
      </c>
      <c r="F54" s="191">
        <v>11137</v>
      </c>
    </row>
    <row r="55" spans="1:6" ht="27.6" customHeight="1">
      <c r="A55" s="87" t="s">
        <v>507</v>
      </c>
      <c r="B55" s="166" t="s">
        <v>401</v>
      </c>
      <c r="C55" s="174" t="s">
        <v>226</v>
      </c>
      <c r="D55" s="173"/>
      <c r="E55" s="129">
        <v>16</v>
      </c>
      <c r="F55" s="191">
        <v>5822</v>
      </c>
    </row>
    <row r="56" spans="1:6" ht="27.6" customHeight="1">
      <c r="A56" s="87" t="s">
        <v>508</v>
      </c>
      <c r="B56" s="166" t="s">
        <v>420</v>
      </c>
      <c r="C56" s="174" t="s">
        <v>329</v>
      </c>
      <c r="D56" s="173" t="s">
        <v>385</v>
      </c>
      <c r="E56" s="129"/>
      <c r="F56" s="191">
        <v>4197</v>
      </c>
    </row>
    <row r="57" spans="1:6" ht="25.9" customHeight="1">
      <c r="A57" s="87" t="s">
        <v>509</v>
      </c>
      <c r="B57" s="166" t="s">
        <v>421</v>
      </c>
      <c r="C57" s="182" t="s">
        <v>297</v>
      </c>
      <c r="D57" s="173" t="s">
        <v>227</v>
      </c>
      <c r="E57" s="129"/>
      <c r="F57" s="170">
        <f>F58+F59+F60</f>
        <v>2958</v>
      </c>
    </row>
    <row r="58" spans="1:6" ht="25.9" customHeight="1">
      <c r="A58" s="87" t="s">
        <v>510</v>
      </c>
      <c r="B58" s="166" t="s">
        <v>422</v>
      </c>
      <c r="C58" s="174" t="s">
        <v>228</v>
      </c>
      <c r="D58" s="173" t="s">
        <v>229</v>
      </c>
      <c r="E58" s="129"/>
      <c r="F58" s="172">
        <v>2286</v>
      </c>
    </row>
    <row r="59" spans="1:6" ht="25.9" customHeight="1">
      <c r="A59" s="87" t="s">
        <v>511</v>
      </c>
      <c r="B59" s="166" t="s">
        <v>423</v>
      </c>
      <c r="C59" s="174" t="s">
        <v>230</v>
      </c>
      <c r="D59" s="176" t="s">
        <v>231</v>
      </c>
      <c r="E59" s="131"/>
      <c r="F59" s="172">
        <v>0</v>
      </c>
    </row>
    <row r="60" spans="1:6" ht="25.9" customHeight="1">
      <c r="A60" s="87" t="s">
        <v>512</v>
      </c>
      <c r="B60" s="166" t="s">
        <v>424</v>
      </c>
      <c r="C60" s="174" t="s">
        <v>232</v>
      </c>
      <c r="D60" s="173" t="s">
        <v>233</v>
      </c>
      <c r="E60" s="129"/>
      <c r="F60" s="172">
        <v>672</v>
      </c>
    </row>
    <row r="61" spans="1:6" ht="41.25">
      <c r="A61" s="87" t="s">
        <v>513</v>
      </c>
      <c r="B61" s="166" t="s">
        <v>425</v>
      </c>
      <c r="C61" s="71" t="s">
        <v>298</v>
      </c>
      <c r="D61" s="173" t="s">
        <v>52</v>
      </c>
      <c r="E61" s="129"/>
      <c r="F61" s="170">
        <f>F62+F63</f>
        <v>0</v>
      </c>
    </row>
    <row r="62" spans="1:6" ht="25.5">
      <c r="A62" s="87" t="s">
        <v>514</v>
      </c>
      <c r="B62" s="166" t="s">
        <v>426</v>
      </c>
      <c r="C62" s="171" t="s">
        <v>1</v>
      </c>
      <c r="D62" s="173" t="s">
        <v>234</v>
      </c>
      <c r="E62" s="129"/>
      <c r="F62" s="172">
        <v>0</v>
      </c>
    </row>
    <row r="63" spans="1:6" ht="20.25">
      <c r="A63" s="87" t="s">
        <v>515</v>
      </c>
      <c r="B63" s="166" t="s">
        <v>427</v>
      </c>
      <c r="C63" s="171" t="s">
        <v>4</v>
      </c>
      <c r="D63" s="173" t="s">
        <v>234</v>
      </c>
      <c r="E63" s="129"/>
      <c r="F63" s="172">
        <v>0</v>
      </c>
    </row>
    <row r="64" spans="1:6" ht="28.9" customHeight="1">
      <c r="A64" s="87" t="s">
        <v>516</v>
      </c>
      <c r="B64" s="166" t="s">
        <v>428</v>
      </c>
      <c r="C64" s="182" t="s">
        <v>299</v>
      </c>
      <c r="D64" s="173" t="s">
        <v>235</v>
      </c>
      <c r="E64" s="129" t="s">
        <v>132</v>
      </c>
      <c r="F64" s="170">
        <f>+F65+F66+F67</f>
        <v>-896</v>
      </c>
    </row>
    <row r="65" spans="1:6" ht="31.9" customHeight="1">
      <c r="A65" s="87" t="s">
        <v>517</v>
      </c>
      <c r="B65" s="166" t="s">
        <v>429</v>
      </c>
      <c r="C65" s="192" t="s">
        <v>330</v>
      </c>
      <c r="D65" s="173" t="s">
        <v>339</v>
      </c>
      <c r="E65" s="193"/>
      <c r="F65" s="172">
        <v>0</v>
      </c>
    </row>
    <row r="66" spans="1:6" ht="41.25">
      <c r="A66" s="87" t="s">
        <v>518</v>
      </c>
      <c r="B66" s="166" t="s">
        <v>430</v>
      </c>
      <c r="C66" s="174" t="s">
        <v>236</v>
      </c>
      <c r="D66" s="194" t="s">
        <v>53</v>
      </c>
      <c r="E66" s="193"/>
      <c r="F66" s="172">
        <v>-896</v>
      </c>
    </row>
    <row r="67" spans="1:6" ht="20.25">
      <c r="A67" s="87" t="s">
        <v>519</v>
      </c>
      <c r="B67" s="166" t="s">
        <v>431</v>
      </c>
      <c r="C67" s="171" t="s">
        <v>237</v>
      </c>
      <c r="D67" s="173"/>
      <c r="E67" s="129"/>
      <c r="F67" s="172">
        <v>0</v>
      </c>
    </row>
    <row r="68" spans="1:6" ht="41.25">
      <c r="A68" s="87" t="s">
        <v>520</v>
      </c>
      <c r="B68" s="166" t="s">
        <v>432</v>
      </c>
      <c r="C68" s="78" t="s">
        <v>300</v>
      </c>
      <c r="D68" s="173" t="s">
        <v>238</v>
      </c>
      <c r="E68" s="129">
        <v>12</v>
      </c>
      <c r="F68" s="170">
        <f>F69+F70</f>
        <v>1194</v>
      </c>
    </row>
    <row r="69" spans="1:6" ht="25.5">
      <c r="A69" s="87" t="s">
        <v>521</v>
      </c>
      <c r="B69" s="166" t="s">
        <v>433</v>
      </c>
      <c r="C69" s="171" t="s">
        <v>301</v>
      </c>
      <c r="D69" s="173" t="s">
        <v>239</v>
      </c>
      <c r="E69" s="129">
        <v>12</v>
      </c>
      <c r="F69" s="172">
        <v>3967</v>
      </c>
    </row>
    <row r="70" spans="1:6" ht="20.25">
      <c r="A70" s="87" t="s">
        <v>522</v>
      </c>
      <c r="B70" s="166" t="s">
        <v>434</v>
      </c>
      <c r="C70" s="171" t="s">
        <v>302</v>
      </c>
      <c r="D70" s="173" t="s">
        <v>240</v>
      </c>
      <c r="E70" s="129">
        <v>12</v>
      </c>
      <c r="F70" s="172">
        <f>-2773</f>
        <v>-2773</v>
      </c>
    </row>
    <row r="71" spans="1:6" ht="38.25">
      <c r="A71" s="87" t="s">
        <v>523</v>
      </c>
      <c r="B71" s="166" t="s">
        <v>435</v>
      </c>
      <c r="C71" s="78" t="s">
        <v>303</v>
      </c>
      <c r="D71" s="173" t="s">
        <v>241</v>
      </c>
      <c r="E71" s="129">
        <v>16</v>
      </c>
      <c r="F71" s="180">
        <v>0</v>
      </c>
    </row>
    <row r="72" spans="1:6" ht="25.5">
      <c r="A72" s="87" t="s">
        <v>524</v>
      </c>
      <c r="B72" s="166" t="s">
        <v>436</v>
      </c>
      <c r="C72" s="78" t="s">
        <v>304</v>
      </c>
      <c r="D72" s="173" t="s">
        <v>242</v>
      </c>
      <c r="E72" s="129">
        <v>16</v>
      </c>
      <c r="F72" s="170">
        <f>F73+F74+F75+F76+F77</f>
        <v>0</v>
      </c>
    </row>
    <row r="73" spans="1:6" ht="24.75">
      <c r="A73" s="87" t="s">
        <v>525</v>
      </c>
      <c r="B73" s="166" t="s">
        <v>437</v>
      </c>
      <c r="C73" s="171" t="s">
        <v>228</v>
      </c>
      <c r="D73" s="173" t="s">
        <v>243</v>
      </c>
      <c r="E73" s="129"/>
      <c r="F73" s="172">
        <v>0</v>
      </c>
    </row>
    <row r="74" spans="1:6" ht="20.25">
      <c r="A74" s="87" t="s">
        <v>526</v>
      </c>
      <c r="B74" s="166" t="s">
        <v>438</v>
      </c>
      <c r="C74" s="171" t="s">
        <v>230</v>
      </c>
      <c r="D74" s="173" t="s">
        <v>244</v>
      </c>
      <c r="E74" s="129"/>
      <c r="F74" s="172">
        <v>0</v>
      </c>
    </row>
    <row r="75" spans="1:6" ht="33">
      <c r="A75" s="87" t="s">
        <v>527</v>
      </c>
      <c r="B75" s="166" t="s">
        <v>439</v>
      </c>
      <c r="C75" s="171" t="s">
        <v>245</v>
      </c>
      <c r="D75" s="173" t="s">
        <v>246</v>
      </c>
      <c r="E75" s="129"/>
      <c r="F75" s="172">
        <v>0</v>
      </c>
    </row>
    <row r="76" spans="1:6" ht="24.75">
      <c r="A76" s="87" t="s">
        <v>528</v>
      </c>
      <c r="B76" s="166" t="s">
        <v>440</v>
      </c>
      <c r="C76" s="171" t="s">
        <v>232</v>
      </c>
      <c r="D76" s="173" t="s">
        <v>247</v>
      </c>
      <c r="E76" s="129"/>
      <c r="F76" s="172">
        <v>0</v>
      </c>
    </row>
    <row r="77" spans="1:6" ht="20.25">
      <c r="A77" s="87" t="s">
        <v>529</v>
      </c>
      <c r="B77" s="166" t="s">
        <v>441</v>
      </c>
      <c r="C77" s="171" t="s">
        <v>248</v>
      </c>
      <c r="D77" s="173" t="s">
        <v>242</v>
      </c>
      <c r="E77" s="129"/>
      <c r="F77" s="172">
        <v>0</v>
      </c>
    </row>
    <row r="78" spans="1:6" ht="28.15" customHeight="1">
      <c r="A78" s="87" t="s">
        <v>530</v>
      </c>
      <c r="B78" s="166" t="s">
        <v>442</v>
      </c>
      <c r="C78" s="78" t="s">
        <v>249</v>
      </c>
      <c r="D78" s="173" t="s">
        <v>250</v>
      </c>
      <c r="E78" s="129"/>
      <c r="F78" s="180">
        <v>0</v>
      </c>
    </row>
    <row r="79" spans="1:6" ht="38.25">
      <c r="A79" s="87" t="s">
        <v>531</v>
      </c>
      <c r="B79" s="166" t="s">
        <v>443</v>
      </c>
      <c r="C79" s="78" t="s">
        <v>305</v>
      </c>
      <c r="D79" s="173" t="s">
        <v>54</v>
      </c>
      <c r="E79" s="129"/>
      <c r="F79" s="180">
        <v>0</v>
      </c>
    </row>
    <row r="80" spans="1:6" ht="51">
      <c r="A80" s="87" t="s">
        <v>532</v>
      </c>
      <c r="B80" s="166" t="s">
        <v>444</v>
      </c>
      <c r="C80" s="195" t="s">
        <v>251</v>
      </c>
      <c r="D80" s="196" t="s">
        <v>55</v>
      </c>
      <c r="E80" s="160"/>
      <c r="F80" s="197">
        <v>0</v>
      </c>
    </row>
    <row r="81" spans="1:6" ht="25.5">
      <c r="A81" s="87" t="s">
        <v>533</v>
      </c>
      <c r="B81" s="166" t="s">
        <v>445</v>
      </c>
      <c r="C81" s="195" t="s">
        <v>252</v>
      </c>
      <c r="D81" s="196" t="s">
        <v>253</v>
      </c>
      <c r="E81" s="160"/>
      <c r="F81" s="170">
        <f>F52-F53-F57-F64-F68-F61-F72-F56</f>
        <v>33678</v>
      </c>
    </row>
    <row r="82" spans="1:6" ht="25.5">
      <c r="A82" s="87" t="s">
        <v>534</v>
      </c>
      <c r="B82" s="166" t="s">
        <v>446</v>
      </c>
      <c r="C82" s="195" t="s">
        <v>254</v>
      </c>
      <c r="D82" s="196" t="s">
        <v>255</v>
      </c>
      <c r="E82" s="160"/>
      <c r="F82" s="198">
        <v>3368</v>
      </c>
    </row>
    <row r="83" spans="1:6" ht="25.5">
      <c r="A83" s="87" t="s">
        <v>535</v>
      </c>
      <c r="B83" s="166" t="s">
        <v>447</v>
      </c>
      <c r="C83" s="195" t="s">
        <v>256</v>
      </c>
      <c r="D83" s="196" t="s">
        <v>191</v>
      </c>
      <c r="E83" s="82"/>
      <c r="F83" s="170">
        <f>F81-F82</f>
        <v>30310</v>
      </c>
    </row>
    <row r="84" spans="1:6" ht="33" customHeight="1">
      <c r="A84" s="87" t="s">
        <v>536</v>
      </c>
      <c r="B84" s="166" t="s">
        <v>448</v>
      </c>
      <c r="C84" s="75" t="s">
        <v>257</v>
      </c>
      <c r="D84" s="173" t="s">
        <v>56</v>
      </c>
      <c r="E84" s="129"/>
      <c r="F84" s="170">
        <f>+F85+F86</f>
        <v>0</v>
      </c>
    </row>
    <row r="85" spans="1:6" ht="25.5">
      <c r="A85" s="87" t="s">
        <v>537</v>
      </c>
      <c r="B85" s="166" t="s">
        <v>449</v>
      </c>
      <c r="C85" s="80" t="s">
        <v>258</v>
      </c>
      <c r="D85" s="173" t="s">
        <v>259</v>
      </c>
      <c r="E85" s="73"/>
      <c r="F85" s="172">
        <v>0</v>
      </c>
    </row>
    <row r="86" spans="1:6" ht="25.5">
      <c r="A86" s="87" t="s">
        <v>538</v>
      </c>
      <c r="B86" s="166" t="s">
        <v>450</v>
      </c>
      <c r="C86" s="83" t="s">
        <v>260</v>
      </c>
      <c r="D86" s="176" t="s">
        <v>261</v>
      </c>
      <c r="E86" s="82"/>
      <c r="F86" s="172">
        <v>0</v>
      </c>
    </row>
    <row r="87" spans="1:6" ht="20.25">
      <c r="A87" s="87" t="s">
        <v>539</v>
      </c>
      <c r="B87" s="166" t="s">
        <v>451</v>
      </c>
      <c r="C87" s="195" t="s">
        <v>262</v>
      </c>
      <c r="D87" s="189" t="s">
        <v>263</v>
      </c>
      <c r="E87" s="82"/>
      <c r="F87" s="170">
        <f>F83+F84</f>
        <v>30310</v>
      </c>
    </row>
    <row r="88" spans="1:6" ht="20.25">
      <c r="A88" s="87" t="s">
        <v>540</v>
      </c>
      <c r="B88" s="166" t="s">
        <v>452</v>
      </c>
      <c r="C88" s="175" t="s">
        <v>264</v>
      </c>
      <c r="D88" s="147" t="s">
        <v>265</v>
      </c>
      <c r="E88" s="131"/>
      <c r="F88" s="199">
        <v>0</v>
      </c>
    </row>
    <row r="89" spans="1:6" ht="20.25">
      <c r="A89" s="87" t="s">
        <v>541</v>
      </c>
      <c r="B89" s="166" t="s">
        <v>453</v>
      </c>
      <c r="C89" s="200" t="s">
        <v>266</v>
      </c>
      <c r="D89" s="159" t="s">
        <v>182</v>
      </c>
      <c r="E89" s="160"/>
      <c r="F89" s="170">
        <f>+F87</f>
        <v>30310</v>
      </c>
    </row>
    <row r="90" spans="1:6">
      <c r="D90" s="201"/>
    </row>
  </sheetData>
  <mergeCells count="1">
    <mergeCell ref="B6:C6"/>
  </mergeCells>
  <printOptions horizontalCentered="1"/>
  <pageMargins left="0.23622047244094491" right="0.23622047244094491" top="0.15748031496062992" bottom="0.15748031496062992" header="0" footer="0"/>
  <pageSetup paperSize="9" scale="37" orientation="portrait" cellComments="asDisplayed" r:id="rId1"/>
  <headerFooter>
    <oddHeader>&amp;C&amp;"Calibri"&amp;10&amp;K000000 Internal&amp;1#_x000D_&amp;"Arialri"&amp;10&amp;K000000BG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Ангел Димитров</cp:lastModifiedBy>
  <cp:lastPrinted>2023-07-31T11:05:41Z</cp:lastPrinted>
  <dcterms:created xsi:type="dcterms:W3CDTF">2005-12-22T16:09:37Z</dcterms:created>
  <dcterms:modified xsi:type="dcterms:W3CDTF">2023-08-22T09:49:48Z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63bc15e-e7bf-41c1-bdb3-03882d8a2e2c_Enabled">
    <vt:lpwstr>true</vt:lpwstr>
  </property>
  <property fmtid="{D5CDD505-2E9C-101B-9397-08002B2CF9AE}" pid="4" name="MSIP_Label_863bc15e-e7bf-41c1-bdb3-03882d8a2e2c_SetDate">
    <vt:lpwstr>2023-07-26T10:49:36Z</vt:lpwstr>
  </property>
  <property fmtid="{D5CDD505-2E9C-101B-9397-08002B2CF9AE}" pid="5" name="MSIP_Label_863bc15e-e7bf-41c1-bdb3-03882d8a2e2c_Method">
    <vt:lpwstr>Privileged</vt:lpwstr>
  </property>
  <property fmtid="{D5CDD505-2E9C-101B-9397-08002B2CF9AE}" pid="6" name="MSIP_Label_863bc15e-e7bf-41c1-bdb3-03882d8a2e2c_Name">
    <vt:lpwstr>863bc15e-e7bf-41c1-bdb3-03882d8a2e2c</vt:lpwstr>
  </property>
  <property fmtid="{D5CDD505-2E9C-101B-9397-08002B2CF9AE}" pid="7" name="MSIP_Label_863bc15e-e7bf-41c1-bdb3-03882d8a2e2c_SiteId">
    <vt:lpwstr>6e06e42d-6925-47c6-b9e7-9581c7ca302a</vt:lpwstr>
  </property>
  <property fmtid="{D5CDD505-2E9C-101B-9397-08002B2CF9AE}" pid="8" name="MSIP_Label_863bc15e-e7bf-41c1-bdb3-03882d8a2e2c_ActionId">
    <vt:lpwstr>a9fab40e-370b-4fa1-aa23-ae015bde0bde</vt:lpwstr>
  </property>
  <property fmtid="{D5CDD505-2E9C-101B-9397-08002B2CF9AE}" pid="9" name="MSIP_Label_863bc15e-e7bf-41c1-bdb3-03882d8a2e2c_ContentBits">
    <vt:lpwstr>1</vt:lpwstr>
  </property>
</Properties>
</file>